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hs.vdi.pref.nagano.lg.jp\高校共有\諏訪清陵高等学校\公文書\019　予算・決算\004　支出\010　工事請負契約\R7\R7　バリアフリー工事\"/>
    </mc:Choice>
  </mc:AlternateContent>
  <xr:revisionPtr revIDLastSave="0" documentId="13_ncr:1_{946F4B65-A46C-4539-9C56-8E824E985741}" xr6:coauthVersionLast="47" xr6:coauthVersionMax="47" xr10:uidLastSave="{00000000-0000-0000-0000-000000000000}"/>
  <bookViews>
    <workbookView xWindow="-110" yWindow="-110" windowWidth="19420" windowHeight="10420" tabRatio="798" firstSheet="4" activeTab="5" xr2:uid="{00000000-000D-0000-FFFF-FFFF00000000}"/>
  </bookViews>
  <sheets>
    <sheet name="000000" sheetId="6" state="veryHidden" r:id="rId1"/>
    <sheet name="回復済み_Sheet1" sheetId="7" state="veryHidden" r:id="rId2"/>
    <sheet name="回復済み_Sheet2" sheetId="8" state="veryHidden" r:id="rId3"/>
    <sheet name="回復済み_Sheet3" sheetId="9" state="veryHidden" r:id="rId4"/>
    <sheet name="表紙" sheetId="80" r:id="rId5"/>
    <sheet name="内訳書" sheetId="75" r:id="rId6"/>
    <sheet name="低入札調査価格" sheetId="82" state="hidden" r:id="rId7"/>
    <sheet name="低入札調査価格 (電気通信工事)" sheetId="83" state="hidden" r:id="rId8"/>
  </sheets>
  <externalReferences>
    <externalReference r:id="rId9"/>
  </externalReferences>
  <definedNames>
    <definedName name="_Fill" hidden="1">#REF!</definedName>
    <definedName name="_NO1">[1]ﾊﾞﾝ複合!#REF!</definedName>
    <definedName name="_NO2">[1]ﾊﾞﾝ複合!#REF!</definedName>
    <definedName name="\a">#N/A</definedName>
    <definedName name="\b">#N/A</definedName>
    <definedName name="\c">#N/A</definedName>
    <definedName name="\e">[1]電気０１!#REF!</definedName>
    <definedName name="\k">#REF!</definedName>
    <definedName name="\p">#REF!</definedName>
    <definedName name="\s">#REF!</definedName>
    <definedName name="\t">[1]電気０１!#REF!</definedName>
    <definedName name="\u">[1]電気０１!#REF!</definedName>
    <definedName name="\w">[1]電気０１!#REF!</definedName>
    <definedName name="\y">[1]電気０１!#REF!</definedName>
    <definedName name="A">'[1]明細書(機械)'!#REF!</definedName>
    <definedName name="bundenban２" localSheetId="6">[1]分電盤!#REF!</definedName>
    <definedName name="bundenban２" localSheetId="7">[1]分電盤!#REF!</definedName>
    <definedName name="bundenban２" localSheetId="4">[1]分電盤!#REF!</definedName>
    <definedName name="bundenban２">[1]分電盤!#REF!</definedName>
    <definedName name="Module1.SAN">[1]!Module1.SAN</definedName>
    <definedName name="_xlnm.Print_Area" localSheetId="6">低入札調査価格!$A$1:$F$31</definedName>
    <definedName name="_xlnm.Print_Area" localSheetId="7">'低入札調査価格 (電気通信工事)'!$A$1:$F$31</definedName>
    <definedName name="_xlnm.Print_Area" localSheetId="5">内訳書!$A$1:$M$163</definedName>
    <definedName name="_xlnm.Print_Area" localSheetId="4">表紙!$A$1:$L$17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_Titles1">#REF!</definedName>
    <definedName name="あ" localSheetId="6">#REF!</definedName>
    <definedName name="あ" localSheetId="7">#REF!</definedName>
    <definedName name="あ" localSheetId="4">#REF!</definedName>
    <definedName name="あ">#REF!</definedName>
    <definedName name="あ１">#REF!</definedName>
    <definedName name="あ１００００">#REF!</definedName>
    <definedName name="ｲﾝﾀｰﾎﾝ">#REF!</definedName>
    <definedName name="ｲﾝﾀｰﾎﾝ変">#REF!</definedName>
    <definedName name="ｶﾞﾗｽ">[1]明細書!$F$416</definedName>
    <definedName name="ガラス工事">#REF!</definedName>
    <definedName name="ガラス工事変">#REF!</definedName>
    <definedName name="コンクリート工事">#REF!</definedName>
    <definedName name="その他機械">'[1]明細書(電気)'!#REF!</definedName>
    <definedName name="その他工事">#REF!</definedName>
    <definedName name="その他工事変">#REF!</definedName>
    <definedName name="タイル工事">#REF!</definedName>
    <definedName name="タイル工事変">#REF!</definedName>
    <definedName name="ﾀﾞﾑｳｪｰﾀｰ工事">#REF!</definedName>
    <definedName name="ﾀﾞﾑｳｴｰﾀﾞｰ工事変">#REF!</definedName>
    <definedName name="ﾃﾚﾋﾞ共聴">#REF!</definedName>
    <definedName name="ﾃﾚﾋﾞ共聴変">#REF!</definedName>
    <definedName name="一般管理費">#REF!</definedName>
    <definedName name="一般管理費１" localSheetId="6">#REF!</definedName>
    <definedName name="一般管理費１" localSheetId="7">#REF!</definedName>
    <definedName name="一般管理費１" localSheetId="4">#REF!</definedName>
    <definedName name="一般管理費１">#REF!</definedName>
    <definedName name="一般管理費２" localSheetId="6">#REF!</definedName>
    <definedName name="一般管理費２" localSheetId="7">#REF!</definedName>
    <definedName name="一般管理費２" localSheetId="4">#REF!</definedName>
    <definedName name="一般管理費２">#REF!</definedName>
    <definedName name="一般暖房">'[1]明細書(電気)'!#REF!</definedName>
    <definedName name="一般暖房変">'[1]明細書(電気)'!#REF!</definedName>
    <definedName name="衛生器具">#REF!</definedName>
    <definedName name="屋根">#REF!</definedName>
    <definedName name="屋根金属工事" localSheetId="6">[1]一般便所!#REF!</definedName>
    <definedName name="屋根金属工事" localSheetId="7">[1]一般便所!#REF!</definedName>
    <definedName name="屋根金属工事" localSheetId="4">[1]一般便所!#REF!</definedName>
    <definedName name="屋根金属工事">[1]一般便所!#REF!</definedName>
    <definedName name="屋根板金工事">#REF!</definedName>
    <definedName name="屋根板金工事変">#REF!</definedName>
    <definedName name="開始">#REF!</definedName>
    <definedName name="外装工事">#REF!</definedName>
    <definedName name="外部金属工事">#REF!</definedName>
    <definedName name="外部左官工事">#REF!</definedName>
    <definedName name="外部塗装工事">#REF!</definedName>
    <definedName name="外壁">#REF!</definedName>
    <definedName name="幹線動力">#REF!</definedName>
    <definedName name="幹線動力変">#REF!</definedName>
    <definedName name="換気">'[1]明細書(電気)'!#REF!</definedName>
    <definedName name="換気変">'[1]明細書(電気)'!#REF!</definedName>
    <definedName name="基礎コン">[1]仮設土ｺﾝ!#REF!</definedName>
    <definedName name="既製コンクリート工事変">#REF!</definedName>
    <definedName name="給水">'[1]明細書(電気)'!#REF!</definedName>
    <definedName name="給水変">'[1]明細書(電気)'!#REF!</definedName>
    <definedName name="給湯">'[1]明細書(電気)'!#REF!</definedName>
    <definedName name="給湯変">'[1]明細書(電気)'!#REF!</definedName>
    <definedName name="給油">'[1]明細書(電気)'!#REF!</definedName>
    <definedName name="給油変">'[1]明細書(電気)'!#REF!</definedName>
    <definedName name="共通仮設費">#REF!</definedName>
    <definedName name="共通費１" localSheetId="6">#REF!</definedName>
    <definedName name="共通費１" localSheetId="7">#REF!</definedName>
    <definedName name="共通費１" localSheetId="4">#REF!</definedName>
    <definedName name="共通費１">#REF!</definedName>
    <definedName name="共通費２" localSheetId="6">#REF!</definedName>
    <definedName name="共通費２" localSheetId="7">#REF!</definedName>
    <definedName name="共通費２" localSheetId="4">#REF!</definedName>
    <definedName name="共通費２">#REF!</definedName>
    <definedName name="金属工事">#REF!</definedName>
    <definedName name="金属工事変">#REF!</definedName>
    <definedName name="金属製建具工事">#REF!</definedName>
    <definedName name="金属製建具工事変">#REF!</definedName>
    <definedName name="型枠">[1]仮設土ｺﾝ!#REF!</definedName>
    <definedName name="建築主体工事">#REF!</definedName>
    <definedName name="建築本体工事" localSheetId="6">#REF!</definedName>
    <definedName name="建築本体工事" localSheetId="7">#REF!</definedName>
    <definedName name="建築本体工事" localSheetId="4">#REF!</definedName>
    <definedName name="建築本体工事">#REF!</definedName>
    <definedName name="軒天">#REF!</definedName>
    <definedName name="現場経費" localSheetId="6">#REF!</definedName>
    <definedName name="現場経費" localSheetId="7">#REF!</definedName>
    <definedName name="現場経費" localSheetId="4">#REF!</definedName>
    <definedName name="現場経費">#REF!</definedName>
    <definedName name="工法">[1]入力表!$E$26:$E$29=[1]入力表!$B$28</definedName>
    <definedName name="鋼製建具工事">[1]一般便所!#REF!</definedName>
    <definedName name="合計１" localSheetId="6">#REF!</definedName>
    <definedName name="合計１" localSheetId="7">#REF!</definedName>
    <definedName name="合計１" localSheetId="4">#REF!</definedName>
    <definedName name="合計１">#REF!</definedName>
    <definedName name="合計２" localSheetId="6">#REF!</definedName>
    <definedName name="合計２" localSheetId="7">#REF!</definedName>
    <definedName name="合計２" localSheetId="4">#REF!</definedName>
    <definedName name="合計２">#REF!</definedName>
    <definedName name="根切">[1]仮設土!#REF!</definedName>
    <definedName name="根切り">#REF!</definedName>
    <definedName name="左官タイル工事">[1]一般便所!#REF!</definedName>
    <definedName name="左官工事" localSheetId="6">#REF!</definedName>
    <definedName name="左官工事" localSheetId="7">#REF!</definedName>
    <definedName name="左官工事" localSheetId="4">#REF!</definedName>
    <definedName name="左官工事">#REF!</definedName>
    <definedName name="左官工事変">#REF!</definedName>
    <definedName name="雑工事">[1]一般便所!#REF!</definedName>
    <definedName name="残土">#REF!</definedName>
    <definedName name="残土処分">[1]仮設土!#REF!</definedName>
    <definedName name="仕上げユニット工事">#REF!</definedName>
    <definedName name="仕上げユニット工事変">#REF!</definedName>
    <definedName name="自火報">#REF!</definedName>
    <definedName name="自火報変">#REF!</definedName>
    <definedName name="捨コン">[1]仮設土ｺﾝ!#REF!</definedName>
    <definedName name="捨てコン">#REF!</definedName>
    <definedName name="受変電">#REF!</definedName>
    <definedName name="受変電変">#REF!</definedName>
    <definedName name="床暖房">'[1]明細書(電気)'!#REF!</definedName>
    <definedName name="床暖房変">'[1]明細書(電気)'!#REF!</definedName>
    <definedName name="消火">'[1]明細書(電気)'!#REF!</definedName>
    <definedName name="消火変">'[1]明細書(電気)'!#REF!</definedName>
    <definedName name="照明器具">#REF!</definedName>
    <definedName name="照明器具変">#REF!</definedName>
    <definedName name="浄化槽">'[1]明細書(電気)'!#REF!</definedName>
    <definedName name="浄化槽変">'[1]明細書(電気)'!#REF!</definedName>
    <definedName name="埴生中">#REF!</definedName>
    <definedName name="申請費計" localSheetId="6">#REF!</definedName>
    <definedName name="申請費計" localSheetId="7">#REF!</definedName>
    <definedName name="申請費計" localSheetId="4">#REF!</definedName>
    <definedName name="申請費計">#REF!</definedName>
    <definedName name="西面">#REF!</definedName>
    <definedName name="他機械">#REF!</definedName>
    <definedName name="代価産廃">#REF!</definedName>
    <definedName name="断熱工事">#REF!</definedName>
    <definedName name="暖房">'[1]明細書(電気)'!#REF!</definedName>
    <definedName name="暖房変">'[1]明細書(電気)'!#REF!</definedName>
    <definedName name="直接仮設工事" localSheetId="6">#REF!</definedName>
    <definedName name="直接仮設工事" localSheetId="7">#REF!</definedName>
    <definedName name="直接仮設工事" localSheetId="4">#REF!</definedName>
    <definedName name="直接仮設工事">#REF!</definedName>
    <definedName name="直接工事費">#REF!</definedName>
    <definedName name="鉄">#REF!</definedName>
    <definedName name="鉄筋">[1]仮設土ｺﾝ!#REF!</definedName>
    <definedName name="鉄筋コンクリート工事" localSheetId="6">#REF!</definedName>
    <definedName name="鉄筋コンクリート工事" localSheetId="7">#REF!</definedName>
    <definedName name="鉄筋コンクリート工事" localSheetId="4">#REF!</definedName>
    <definedName name="鉄筋コンクリート工事">#REF!</definedName>
    <definedName name="鉄筋統計数量">#REF!</definedName>
    <definedName name="鉄骨工事">#REF!</definedName>
    <definedName name="鉄統計数量">[1]仮設土ｺﾝ!#REF!</definedName>
    <definedName name="電気代価">[1]照明!$U$56</definedName>
    <definedName name="電灯ｺﾝｾﾝﾄ">#REF!</definedName>
    <definedName name="電灯ｺﾝｾﾝﾄ変">#REF!</definedName>
    <definedName name="電話配管">#REF!</definedName>
    <definedName name="電話配管変">#REF!</definedName>
    <definedName name="塗装工事" localSheetId="6">#REF!</definedName>
    <definedName name="塗装工事" localSheetId="7">#REF!</definedName>
    <definedName name="塗装工事" localSheetId="4">#REF!</definedName>
    <definedName name="塗装工事">#REF!</definedName>
    <definedName name="塗装工事変">#REF!</definedName>
    <definedName name="土工事" localSheetId="6">#REF!</definedName>
    <definedName name="土工事" localSheetId="7">#REF!</definedName>
    <definedName name="土工事" localSheetId="4">#REF!</definedName>
    <definedName name="土工事">#REF!</definedName>
    <definedName name="土木､備品">#REF!</definedName>
    <definedName name="土木､備品変">#REF!</definedName>
    <definedName name="東面">#REF!</definedName>
    <definedName name="内外装工事">#REF!</definedName>
    <definedName name="内外装工事変">#REF!</definedName>
    <definedName name="内装工事">#REF!</definedName>
    <definedName name="内部金属工事">#REF!</definedName>
    <definedName name="内部左官工事">#REF!</definedName>
    <definedName name="内部塗装工事">#REF!</definedName>
    <definedName name="南面">#REF!</definedName>
    <definedName name="排水通気">'[1]明細書(電気)'!#REF!</definedName>
    <definedName name="排水通気変">'[1]明細書(電気)'!#REF!</definedName>
    <definedName name="非常照明">#REF!</definedName>
    <definedName name="非常照明変">#REF!</definedName>
    <definedName name="複合単価見出し">#REF!</definedName>
    <definedName name="放送">#REF!</definedName>
    <definedName name="放送変">#REF!</definedName>
    <definedName name="防水工事変">#REF!</definedName>
    <definedName name="北面">#REF!</definedName>
    <definedName name="埋め戻し">#REF!</definedName>
    <definedName name="埋戻">[1]仮設土!#REF!</definedName>
    <definedName name="無" localSheetId="6">#REF!</definedName>
    <definedName name="無" localSheetId="7">#REF!</definedName>
    <definedName name="無" localSheetId="4">#REF!</definedName>
    <definedName name="無">#REF!</definedName>
    <definedName name="木工事" localSheetId="6">#REF!</definedName>
    <definedName name="木工事" localSheetId="7">#REF!</definedName>
    <definedName name="木工事" localSheetId="4">#REF!</definedName>
    <definedName name="木工事">#REF!</definedName>
    <definedName name="木工事変">#REF!</definedName>
    <definedName name="木製建具工事">#REF!</definedName>
    <definedName name="木製建具工事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9" i="75" l="1"/>
  <c r="G69" i="75" s="1"/>
  <c r="I69" i="75" s="1"/>
  <c r="L71" i="75"/>
  <c r="G71" i="75" s="1"/>
  <c r="I71" i="75" s="1"/>
  <c r="L79" i="75"/>
  <c r="G79" i="75" s="1"/>
  <c r="I79" i="75" s="1"/>
  <c r="L78" i="75"/>
  <c r="G78" i="75" s="1"/>
  <c r="I78" i="75" s="1"/>
  <c r="L77" i="75"/>
  <c r="G77" i="75" s="1"/>
  <c r="I77" i="75" s="1"/>
  <c r="L76" i="75"/>
  <c r="G76" i="75" s="1"/>
  <c r="I76" i="75" s="1"/>
  <c r="L75" i="75"/>
  <c r="G75" i="75" s="1"/>
  <c r="I75" i="75" s="1"/>
  <c r="L74" i="75"/>
  <c r="G74" i="75" s="1"/>
  <c r="I74" i="75" s="1"/>
  <c r="L73" i="75"/>
  <c r="G73" i="75" s="1"/>
  <c r="I73" i="75" s="1"/>
  <c r="L72" i="75"/>
  <c r="G72" i="75" s="1"/>
  <c r="I72" i="75" s="1"/>
  <c r="L70" i="75"/>
  <c r="G70" i="75" s="1"/>
  <c r="I70" i="75" s="1"/>
  <c r="L68" i="75"/>
  <c r="G68" i="75" s="1"/>
  <c r="I68" i="75" s="1"/>
  <c r="L64" i="75"/>
  <c r="G64" i="75" s="1"/>
  <c r="I64" i="75" s="1"/>
  <c r="L63" i="75"/>
  <c r="G63" i="75" s="1"/>
  <c r="I63" i="75" s="1"/>
  <c r="L62" i="75"/>
  <c r="G62" i="75" s="1"/>
  <c r="I62" i="75" s="1"/>
  <c r="L61" i="75"/>
  <c r="G61" i="75" s="1"/>
  <c r="I61" i="75" s="1"/>
  <c r="L60" i="75"/>
  <c r="G60" i="75" s="1"/>
  <c r="I60" i="75" s="1"/>
  <c r="L59" i="75"/>
  <c r="G59" i="75" s="1"/>
  <c r="I59" i="75" s="1"/>
  <c r="L58" i="75"/>
  <c r="G58" i="75" s="1"/>
  <c r="I58" i="75" s="1"/>
  <c r="L57" i="75"/>
  <c r="G57" i="75" s="1"/>
  <c r="I57" i="75" s="1"/>
  <c r="L56" i="75"/>
  <c r="G56" i="75" s="1"/>
  <c r="I56" i="75" s="1"/>
  <c r="L55" i="75"/>
  <c r="G55" i="75" s="1"/>
  <c r="I55" i="75" s="1"/>
  <c r="I80" i="75" l="1"/>
  <c r="I65" i="75"/>
  <c r="E10" i="83" l="1"/>
  <c r="E8" i="83"/>
  <c r="C6" i="83" l="1"/>
  <c r="C6" i="82"/>
  <c r="C7" i="82" l="1"/>
  <c r="E7" i="82" s="1"/>
  <c r="E6" i="83"/>
  <c r="E6" i="82"/>
  <c r="C7" i="83" l="1"/>
  <c r="E7" i="83" s="1"/>
  <c r="C8" i="82"/>
  <c r="E8" i="82" s="1"/>
  <c r="C9" i="82" l="1"/>
  <c r="C9" i="83" l="1"/>
  <c r="C11" i="83" s="1"/>
  <c r="E9" i="82"/>
  <c r="E16" i="82" s="1"/>
  <c r="C10" i="82"/>
  <c r="E9" i="83" l="1"/>
  <c r="E17" i="83" s="1"/>
  <c r="E20" i="83"/>
  <c r="E22" i="83"/>
  <c r="C12" i="83"/>
  <c r="C13" i="83" s="1"/>
  <c r="E24" i="83"/>
  <c r="E19" i="82"/>
  <c r="E21" i="82"/>
  <c r="E23" i="82"/>
  <c r="C11" i="82"/>
  <c r="C12" i="82" s="1"/>
  <c r="I38" i="7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管理者</author>
  </authors>
  <commentList>
    <comment ref="C8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「改修工事用算定ｼｰﾄ」のD20～D28の合計と機器間接費を合算したものを手入力</t>
        </r>
      </text>
    </comment>
    <comment ref="C10" authorId="0" shapeId="0" xr:uid="{00000000-0006-0000-08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機器費を手入力</t>
        </r>
      </text>
    </comment>
  </commentList>
</comments>
</file>

<file path=xl/sharedStrings.xml><?xml version="1.0" encoding="utf-8"?>
<sst xmlns="http://schemas.openxmlformats.org/spreadsheetml/2006/main" count="399" uniqueCount="134">
  <si>
    <t>総　　括　　表</t>
    <rPh sb="0" eb="4">
      <t>ソウカツ</t>
    </rPh>
    <rPh sb="6" eb="7">
      <t>ヒョウ</t>
    </rPh>
    <phoneticPr fontId="2"/>
  </si>
  <si>
    <t>名　　　称</t>
    <rPh sb="0" eb="5">
      <t>メイショウ</t>
    </rPh>
    <phoneticPr fontId="2"/>
  </si>
  <si>
    <t>単　　位</t>
    <rPh sb="0" eb="4">
      <t>タンイ</t>
    </rPh>
    <phoneticPr fontId="2"/>
  </si>
  <si>
    <t>金　　額</t>
    <rPh sb="0" eb="4">
      <t>キンガク</t>
    </rPh>
    <phoneticPr fontId="2"/>
  </si>
  <si>
    <t>備　　考</t>
    <rPh sb="0" eb="4">
      <t>ビコウ</t>
    </rPh>
    <phoneticPr fontId="2"/>
  </si>
  <si>
    <t>１　共通仮設費</t>
    <rPh sb="2" eb="4">
      <t>キョウツウ</t>
    </rPh>
    <rPh sb="4" eb="6">
      <t>カセツ</t>
    </rPh>
    <rPh sb="6" eb="7">
      <t>コウジヒ</t>
    </rPh>
    <phoneticPr fontId="2"/>
  </si>
  <si>
    <t>一式</t>
    <rPh sb="0" eb="2">
      <t>イッシキ</t>
    </rPh>
    <phoneticPr fontId="2"/>
  </si>
  <si>
    <t>２　直接工事費</t>
    <rPh sb="2" eb="4">
      <t>チョクセツ</t>
    </rPh>
    <rPh sb="4" eb="7">
      <t>コウジヒ</t>
    </rPh>
    <phoneticPr fontId="2"/>
  </si>
  <si>
    <t>小計</t>
    <rPh sb="0" eb="2">
      <t>ショウケイ</t>
    </rPh>
    <phoneticPr fontId="2"/>
  </si>
  <si>
    <t>３　諸経費</t>
    <rPh sb="2" eb="5">
      <t>ショケイヒ</t>
    </rPh>
    <phoneticPr fontId="2"/>
  </si>
  <si>
    <t>工　事　費　計</t>
    <rPh sb="0" eb="3">
      <t>コウジ</t>
    </rPh>
    <rPh sb="4" eb="5">
      <t>ヒ</t>
    </rPh>
    <rPh sb="6" eb="7">
      <t>ケイ</t>
    </rPh>
    <phoneticPr fontId="2"/>
  </si>
  <si>
    <t>４　消費税相当額</t>
    <rPh sb="2" eb="5">
      <t>ショウヒゼイ</t>
    </rPh>
    <rPh sb="5" eb="8">
      <t>ソウトウガク</t>
    </rPh>
    <phoneticPr fontId="2"/>
  </si>
  <si>
    <t>合　　計</t>
    <rPh sb="0" eb="1">
      <t>ゴウ</t>
    </rPh>
    <rPh sb="3" eb="4">
      <t>ケイ</t>
    </rPh>
    <phoneticPr fontId="2"/>
  </si>
  <si>
    <t>名　　称</t>
    <rPh sb="0" eb="4">
      <t>メイショウ</t>
    </rPh>
    <phoneticPr fontId="2"/>
  </si>
  <si>
    <t>適用・規格</t>
    <rPh sb="0" eb="2">
      <t>テキヨウ</t>
    </rPh>
    <rPh sb="3" eb="5">
      <t>キカク</t>
    </rPh>
    <phoneticPr fontId="2"/>
  </si>
  <si>
    <t>数　量</t>
    <rPh sb="0" eb="3">
      <t>スウリョウ</t>
    </rPh>
    <phoneticPr fontId="2"/>
  </si>
  <si>
    <t>単　位</t>
    <rPh sb="0" eb="3">
      <t>タンイ</t>
    </rPh>
    <phoneticPr fontId="2"/>
  </si>
  <si>
    <t>単　価</t>
    <rPh sb="0" eb="3">
      <t>タンカ</t>
    </rPh>
    <phoneticPr fontId="2"/>
  </si>
  <si>
    <t>金　額</t>
    <rPh sb="0" eb="3">
      <t>キンガク</t>
    </rPh>
    <phoneticPr fontId="2"/>
  </si>
  <si>
    <t>備　考</t>
    <rPh sb="0" eb="3">
      <t>ビコウ</t>
    </rPh>
    <phoneticPr fontId="2"/>
  </si>
  <si>
    <t>１　共通仮設費</t>
    <rPh sb="2" eb="4">
      <t>キョウツウ</t>
    </rPh>
    <rPh sb="4" eb="6">
      <t>カセツ</t>
    </rPh>
    <rPh sb="6" eb="7">
      <t>ヒ</t>
    </rPh>
    <phoneticPr fontId="2"/>
  </si>
  <si>
    <t>１　の　計</t>
    <rPh sb="4" eb="5">
      <t>ケイ</t>
    </rPh>
    <phoneticPr fontId="2"/>
  </si>
  <si>
    <t>(1)</t>
    <phoneticPr fontId="2"/>
  </si>
  <si>
    <t>工事費内訳書</t>
    <rPh sb="0" eb="3">
      <t>コウジヒ</t>
    </rPh>
    <rPh sb="3" eb="6">
      <t>ウチワケショ</t>
    </rPh>
    <phoneticPr fontId="2"/>
  </si>
  <si>
    <t>１　調査基準価格の算定</t>
    <rPh sb="2" eb="4">
      <t>チョウサ</t>
    </rPh>
    <rPh sb="4" eb="6">
      <t>キジュン</t>
    </rPh>
    <rPh sb="6" eb="8">
      <t>カカク</t>
    </rPh>
    <rPh sb="9" eb="11">
      <t>サンテイ</t>
    </rPh>
    <phoneticPr fontId="2"/>
  </si>
  <si>
    <t>区　分</t>
    <rPh sb="0" eb="1">
      <t>ク</t>
    </rPh>
    <rPh sb="2" eb="3">
      <t>ブン</t>
    </rPh>
    <phoneticPr fontId="2"/>
  </si>
  <si>
    <t>金　額</t>
    <rPh sb="0" eb="1">
      <t>キン</t>
    </rPh>
    <rPh sb="2" eb="3">
      <t>ガク</t>
    </rPh>
    <phoneticPr fontId="2"/>
  </si>
  <si>
    <t>直接工事費①</t>
    <rPh sb="0" eb="2">
      <t>チョクセツ</t>
    </rPh>
    <rPh sb="2" eb="5">
      <t>コウジヒ</t>
    </rPh>
    <phoneticPr fontId="2"/>
  </si>
  <si>
    <t>⑥</t>
    <phoneticPr fontId="2"/>
  </si>
  <si>
    <t>共通仮設費②</t>
    <rPh sb="0" eb="2">
      <t>キョウツウ</t>
    </rPh>
    <rPh sb="2" eb="4">
      <t>カセツ</t>
    </rPh>
    <rPh sb="4" eb="5">
      <t>ヒ</t>
    </rPh>
    <phoneticPr fontId="2"/>
  </si>
  <si>
    <t>⑦</t>
    <phoneticPr fontId="2"/>
  </si>
  <si>
    <t>現場管理費③</t>
    <rPh sb="0" eb="2">
      <t>ゲンバ</t>
    </rPh>
    <rPh sb="2" eb="4">
      <t>カンリ</t>
    </rPh>
    <rPh sb="4" eb="5">
      <t>ヒ</t>
    </rPh>
    <phoneticPr fontId="2"/>
  </si>
  <si>
    <t>⑧</t>
    <phoneticPr fontId="2"/>
  </si>
  <si>
    <t>一般管理費④</t>
    <rPh sb="0" eb="2">
      <t>イッパン</t>
    </rPh>
    <rPh sb="2" eb="4">
      <t>カンリ</t>
    </rPh>
    <rPh sb="4" eb="5">
      <t>ヒ</t>
    </rPh>
    <phoneticPr fontId="2"/>
  </si>
  <si>
    <t>工事価格⑤（①～④の計）</t>
    <rPh sb="0" eb="2">
      <t>コウジ</t>
    </rPh>
    <rPh sb="2" eb="4">
      <t>カカク</t>
    </rPh>
    <rPh sb="10" eb="11">
      <t>ケイ</t>
    </rPh>
    <phoneticPr fontId="2"/>
  </si>
  <si>
    <t>　　　　　　　　　　－</t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</si>
  <si>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</si>
  <si>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　　　　　　　　　　－</t>
    <phoneticPr fontId="2"/>
  </si>
  <si>
    <t>　　　　　　　　　　－</t>
    <phoneticPr fontId="2"/>
  </si>
  <si>
    <t>調査基準価格</t>
    <rPh sb="0" eb="2">
      <t>チョウサ</t>
    </rPh>
    <rPh sb="2" eb="4">
      <t>キジュン</t>
    </rPh>
    <rPh sb="4" eb="6">
      <t>カカク</t>
    </rPh>
    <phoneticPr fontId="2"/>
  </si>
  <si>
    <t>　　　　　　A</t>
    <phoneticPr fontId="2"/>
  </si>
  <si>
    <t>　</t>
    <phoneticPr fontId="2"/>
  </si>
  <si>
    <t>　工事価格⑤＝①＋②＋③＋④</t>
    <rPh sb="1" eb="3">
      <t>コウジ</t>
    </rPh>
    <rPh sb="3" eb="5">
      <t>カカク</t>
    </rPh>
    <phoneticPr fontId="2"/>
  </si>
  <si>
    <t>　　　　　　B</t>
    <phoneticPr fontId="2"/>
  </si>
  <si>
    <t>　　　　　　C</t>
    <phoneticPr fontId="2"/>
  </si>
  <si>
    <t>調査基準価格は、B＜A＜Cの場合　　Ａ</t>
    <rPh sb="0" eb="2">
      <t>チョウサ</t>
    </rPh>
    <rPh sb="2" eb="4">
      <t>キジュン</t>
    </rPh>
    <rPh sb="4" eb="6">
      <t>カカク</t>
    </rPh>
    <rPh sb="14" eb="16">
      <t>バアイ</t>
    </rPh>
    <phoneticPr fontId="2"/>
  </si>
  <si>
    <t>　　　　　　　　　　　 B＞Aの場合　　Ｂ</t>
    <rPh sb="16" eb="18">
      <t>バアイ</t>
    </rPh>
    <phoneticPr fontId="2"/>
  </si>
  <si>
    <t>　　　　　　　　　　　 A＞Cの場合　　Ｃ</t>
    <rPh sb="16" eb="18">
      <t>バアイ</t>
    </rPh>
    <phoneticPr fontId="2"/>
  </si>
  <si>
    <t>２　最低制限価格</t>
    <rPh sb="2" eb="4">
      <t>サイテイ</t>
    </rPh>
    <rPh sb="4" eb="6">
      <t>セイゲン</t>
    </rPh>
    <rPh sb="6" eb="8">
      <t>カカク</t>
    </rPh>
    <phoneticPr fontId="2"/>
  </si>
  <si>
    <t>最低制限価格については、特に必要があると認める場合に設けることができるもの</t>
    <rPh sb="0" eb="2">
      <t>サイテイ</t>
    </rPh>
    <rPh sb="2" eb="4">
      <t>セイゲン</t>
    </rPh>
    <rPh sb="4" eb="6">
      <t>カカク</t>
    </rPh>
    <rPh sb="12" eb="13">
      <t>トク</t>
    </rPh>
    <rPh sb="14" eb="16">
      <t>ヒツヨウ</t>
    </rPh>
    <rPh sb="20" eb="21">
      <t>ミト</t>
    </rPh>
    <rPh sb="23" eb="25">
      <t>バアイ</t>
    </rPh>
    <rPh sb="26" eb="27">
      <t>モウ</t>
    </rPh>
    <phoneticPr fontId="2"/>
  </si>
  <si>
    <t>であるが、通常の場合設けていない。</t>
    <rPh sb="5" eb="7">
      <t>ツウジョウ</t>
    </rPh>
    <rPh sb="8" eb="10">
      <t>バアイ</t>
    </rPh>
    <rPh sb="10" eb="11">
      <t>モウ</t>
    </rPh>
    <phoneticPr fontId="2"/>
  </si>
  <si>
    <t>工事用看板含む</t>
    <rPh sb="0" eb="3">
      <t>コウジヨウ</t>
    </rPh>
    <rPh sb="3" eb="5">
      <t>カンバン</t>
    </rPh>
    <rPh sb="5" eb="6">
      <t>フク</t>
    </rPh>
    <phoneticPr fontId="2"/>
  </si>
  <si>
    <t>低入札価格調査基準価格について（H22.7.1以降入札公告分に適用）</t>
    <rPh sb="0" eb="1">
      <t>テイ</t>
    </rPh>
    <rPh sb="1" eb="3">
      <t>ニュウサツ</t>
    </rPh>
    <rPh sb="3" eb="5">
      <t>カカク</t>
    </rPh>
    <rPh sb="5" eb="7">
      <t>チョウサ</t>
    </rPh>
    <rPh sb="7" eb="9">
      <t>キジュン</t>
    </rPh>
    <rPh sb="9" eb="11">
      <t>カカク</t>
    </rPh>
    <rPh sb="23" eb="25">
      <t>イコウ</t>
    </rPh>
    <rPh sb="25" eb="27">
      <t>ニュウサツ</t>
    </rPh>
    <rPh sb="27" eb="29">
      <t>コウコク</t>
    </rPh>
    <rPh sb="29" eb="30">
      <t>ブン</t>
    </rPh>
    <rPh sb="31" eb="33">
      <t>テキヨウ</t>
    </rPh>
    <phoneticPr fontId="2"/>
  </si>
  <si>
    <t>×(9.5/10)</t>
    <phoneticPr fontId="2"/>
  </si>
  <si>
    <t>×(9/10)</t>
    <phoneticPr fontId="2"/>
  </si>
  <si>
    <t>×(7/10)</t>
    <phoneticPr fontId="2"/>
  </si>
  <si>
    <t>×(3/10)</t>
    <phoneticPr fontId="2"/>
  </si>
  <si>
    <t>⑨</t>
    <phoneticPr fontId="2"/>
  </si>
  <si>
    <t>　⑥＋⑦＋⑧＋⑨＝A</t>
    <phoneticPr fontId="2"/>
  </si>
  <si>
    <t>　（ただし、工事価格の7/10～9/10の範囲内とする）</t>
    <rPh sb="6" eb="8">
      <t>コウジ</t>
    </rPh>
    <rPh sb="8" eb="10">
      <t>カカク</t>
    </rPh>
    <rPh sb="21" eb="24">
      <t>ハンイナイ</t>
    </rPh>
    <phoneticPr fontId="2"/>
  </si>
  <si>
    <t>　工事価格の(7/10)＝B</t>
    <rPh sb="1" eb="3">
      <t>コウジ</t>
    </rPh>
    <rPh sb="3" eb="5">
      <t>カカク</t>
    </rPh>
    <phoneticPr fontId="2"/>
  </si>
  <si>
    <t>　工事価格の(9/10)＝C</t>
    <rPh sb="1" eb="3">
      <t>コウジ</t>
    </rPh>
    <rPh sb="3" eb="5">
      <t>カカク</t>
    </rPh>
    <phoneticPr fontId="2"/>
  </si>
  <si>
    <t>低入札価格調査基準価格について（H22.9.15以降入札公告分に適用）</t>
    <rPh sb="0" eb="1">
      <t>テイ</t>
    </rPh>
    <rPh sb="1" eb="3">
      <t>ニュウサツ</t>
    </rPh>
    <rPh sb="3" eb="5">
      <t>カカク</t>
    </rPh>
    <rPh sb="5" eb="7">
      <t>チョウサ</t>
    </rPh>
    <rPh sb="7" eb="9">
      <t>キジュン</t>
    </rPh>
    <rPh sb="9" eb="11">
      <t>カカク</t>
    </rPh>
    <rPh sb="24" eb="26">
      <t>イコウ</t>
    </rPh>
    <rPh sb="26" eb="28">
      <t>ニュウサツ</t>
    </rPh>
    <rPh sb="28" eb="30">
      <t>コウコク</t>
    </rPh>
    <rPh sb="30" eb="31">
      <t>ブン</t>
    </rPh>
    <rPh sb="32" eb="34">
      <t>テキヨウ</t>
    </rPh>
    <phoneticPr fontId="2"/>
  </si>
  <si>
    <t>現場管理費＋機器間接費③</t>
    <rPh sb="0" eb="2">
      <t>ゲンバ</t>
    </rPh>
    <rPh sb="2" eb="4">
      <t>カンリ</t>
    </rPh>
    <rPh sb="4" eb="5">
      <t>ヒ</t>
    </rPh>
    <rPh sb="6" eb="8">
      <t>キキ</t>
    </rPh>
    <rPh sb="8" eb="10">
      <t>カンセツ</t>
    </rPh>
    <rPh sb="10" eb="11">
      <t>ヒ</t>
    </rPh>
    <phoneticPr fontId="2"/>
  </si>
  <si>
    <t>機器費⑤</t>
    <rPh sb="0" eb="2">
      <t>キキ</t>
    </rPh>
    <rPh sb="2" eb="3">
      <t>ヒ</t>
    </rPh>
    <phoneticPr fontId="2"/>
  </si>
  <si>
    <t>工事価格⑥（①～⑤の計）</t>
    <rPh sb="0" eb="2">
      <t>コウジ</t>
    </rPh>
    <rPh sb="2" eb="4">
      <t>カカク</t>
    </rPh>
    <rPh sb="10" eb="11">
      <t>ケイ</t>
    </rPh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</si>
  <si>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</si>
  <si>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</si>
  <si>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</si>
  <si>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</si>
  <si>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</si>
  <si>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×(8.3/10)</t>
    <phoneticPr fontId="2"/>
  </si>
  <si>
    <t>　⑦＋⑧＋⑨＋⑩＋⑪＝A</t>
    <phoneticPr fontId="2"/>
  </si>
  <si>
    <t>　工事価格⑥＝①＋②＋③＋④＋⑤</t>
    <rPh sb="1" eb="3">
      <t>コウジ</t>
    </rPh>
    <rPh sb="3" eb="5">
      <t>カカク</t>
    </rPh>
    <phoneticPr fontId="2"/>
  </si>
  <si>
    <t>見積×</t>
    <rPh sb="0" eb="2">
      <t>ミツモリ</t>
    </rPh>
    <phoneticPr fontId="2"/>
  </si>
  <si>
    <t>２　　の　　計</t>
    <rPh sb="2" eb="3">
      <t>ケイ</t>
    </rPh>
    <phoneticPr fontId="2"/>
  </si>
  <si>
    <t>準備費</t>
    <rPh sb="0" eb="2">
      <t>ジュンビ</t>
    </rPh>
    <rPh sb="2" eb="3">
      <t>ヒ</t>
    </rPh>
    <phoneticPr fontId="2"/>
  </si>
  <si>
    <t>屋外整理清掃費</t>
    <rPh sb="0" eb="2">
      <t>オクガイ</t>
    </rPh>
    <rPh sb="2" eb="4">
      <t>セイリ</t>
    </rPh>
    <rPh sb="4" eb="6">
      <t>セイソウ</t>
    </rPh>
    <rPh sb="6" eb="7">
      <t>ヒ</t>
    </rPh>
    <phoneticPr fontId="2"/>
  </si>
  <si>
    <t>動力用水光熱費</t>
    <rPh sb="0" eb="2">
      <t>ドウリョク</t>
    </rPh>
    <rPh sb="2" eb="3">
      <t>ヨウ</t>
    </rPh>
    <rPh sb="3" eb="4">
      <t>スイ</t>
    </rPh>
    <rPh sb="4" eb="6">
      <t>コウネツ</t>
    </rPh>
    <rPh sb="6" eb="7">
      <t>ヒ</t>
    </rPh>
    <phoneticPr fontId="2"/>
  </si>
  <si>
    <t>工事施設費・環境安全費</t>
    <rPh sb="0" eb="2">
      <t>コウジ</t>
    </rPh>
    <rPh sb="2" eb="4">
      <t>シセツ</t>
    </rPh>
    <rPh sb="4" eb="5">
      <t>ヒ</t>
    </rPh>
    <rPh sb="6" eb="8">
      <t>カンキョウ</t>
    </rPh>
    <rPh sb="8" eb="10">
      <t>アンゼン</t>
    </rPh>
    <rPh sb="10" eb="11">
      <t>ヒ</t>
    </rPh>
    <phoneticPr fontId="2"/>
  </si>
  <si>
    <t>　　　　　令和７年度</t>
    <rPh sb="5" eb="7">
      <t>レイワ</t>
    </rPh>
    <rPh sb="8" eb="10">
      <t>ネンド</t>
    </rPh>
    <phoneticPr fontId="2"/>
  </si>
  <si>
    <t>式</t>
    <rPh sb="0" eb="1">
      <t>シキ</t>
    </rPh>
    <phoneticPr fontId="2"/>
  </si>
  <si>
    <t>ｍ</t>
    <phoneticPr fontId="2"/>
  </si>
  <si>
    <t>諏訪清陵高等学校附属中学校　バリアフリー化工事</t>
    <rPh sb="0" eb="2">
      <t>スワ</t>
    </rPh>
    <rPh sb="2" eb="4">
      <t>セイリョウ</t>
    </rPh>
    <rPh sb="4" eb="6">
      <t>コウトウ</t>
    </rPh>
    <rPh sb="6" eb="8">
      <t>ガッコウ</t>
    </rPh>
    <rPh sb="8" eb="10">
      <t>フゾク</t>
    </rPh>
    <rPh sb="10" eb="13">
      <t>チュウガッコウ</t>
    </rPh>
    <rPh sb="20" eb="21">
      <t>カ</t>
    </rPh>
    <rPh sb="21" eb="23">
      <t>コウジ</t>
    </rPh>
    <phoneticPr fontId="2"/>
  </si>
  <si>
    <t>L-6*65</t>
    <phoneticPr fontId="2"/>
  </si>
  <si>
    <t>FB-6*50</t>
    <phoneticPr fontId="2"/>
  </si>
  <si>
    <t>副資材</t>
    <rPh sb="0" eb="3">
      <t>フクシザイ</t>
    </rPh>
    <phoneticPr fontId="2"/>
  </si>
  <si>
    <t>アジャスターボルト含む</t>
    <rPh sb="9" eb="10">
      <t>フク</t>
    </rPh>
    <phoneticPr fontId="2"/>
  </si>
  <si>
    <t>消耗品費</t>
    <rPh sb="0" eb="2">
      <t>ショウモウ</t>
    </rPh>
    <rPh sb="2" eb="3">
      <t>ヒン</t>
    </rPh>
    <rPh sb="3" eb="4">
      <t>ヒ</t>
    </rPh>
    <phoneticPr fontId="2"/>
  </si>
  <si>
    <t>工場製作費</t>
    <rPh sb="0" eb="2">
      <t>コウジョウ</t>
    </rPh>
    <rPh sb="2" eb="5">
      <t>セイサクヒ</t>
    </rPh>
    <phoneticPr fontId="2"/>
  </si>
  <si>
    <t>塗装費</t>
    <rPh sb="0" eb="3">
      <t>トソウヒ</t>
    </rPh>
    <phoneticPr fontId="2"/>
  </si>
  <si>
    <t>２　直接工事費（スロープ設置）</t>
    <rPh sb="2" eb="4">
      <t>チョクセツ</t>
    </rPh>
    <rPh sb="4" eb="7">
      <t>コウジヒ</t>
    </rPh>
    <rPh sb="12" eb="14">
      <t>セッチ</t>
    </rPh>
    <phoneticPr fontId="2"/>
  </si>
  <si>
    <t>スロープ加工</t>
    <rPh sb="4" eb="6">
      <t>カコウ</t>
    </rPh>
    <phoneticPr fontId="2"/>
  </si>
  <si>
    <t>錆止め＋ウレタン仕上げ塗装</t>
    <rPh sb="0" eb="1">
      <t>サビ</t>
    </rPh>
    <rPh sb="1" eb="2">
      <t>ド</t>
    </rPh>
    <rPh sb="8" eb="10">
      <t>シアゲ</t>
    </rPh>
    <rPh sb="11" eb="13">
      <t>トソウ</t>
    </rPh>
    <phoneticPr fontId="2"/>
  </si>
  <si>
    <t>現場取付費</t>
    <rPh sb="0" eb="2">
      <t>ゲンバ</t>
    </rPh>
    <rPh sb="2" eb="3">
      <t>ト</t>
    </rPh>
    <rPh sb="3" eb="4">
      <t>ツ</t>
    </rPh>
    <rPh sb="4" eb="5">
      <t>ヒ</t>
    </rPh>
    <phoneticPr fontId="2"/>
  </si>
  <si>
    <t>運搬・荷揚げ費</t>
    <rPh sb="0" eb="2">
      <t>ウンパン</t>
    </rPh>
    <rPh sb="3" eb="5">
      <t>ニア</t>
    </rPh>
    <rPh sb="6" eb="7">
      <t>ヒ</t>
    </rPh>
    <phoneticPr fontId="2"/>
  </si>
  <si>
    <t>小運搬含む</t>
    <rPh sb="0" eb="1">
      <t>ショウ</t>
    </rPh>
    <rPh sb="1" eb="3">
      <t>ウンパン</t>
    </rPh>
    <rPh sb="3" eb="4">
      <t>フク</t>
    </rPh>
    <phoneticPr fontId="2"/>
  </si>
  <si>
    <t>現場調査、作図費</t>
    <rPh sb="0" eb="2">
      <t>ゲンバ</t>
    </rPh>
    <rPh sb="2" eb="4">
      <t>チョウサ</t>
    </rPh>
    <rPh sb="5" eb="7">
      <t>サクズ</t>
    </rPh>
    <rPh sb="7" eb="8">
      <t>ヒ</t>
    </rPh>
    <phoneticPr fontId="2"/>
  </si>
  <si>
    <t>ｋｇ</t>
    <phoneticPr fontId="2"/>
  </si>
  <si>
    <t>枚</t>
    <rPh sb="0" eb="1">
      <t>マイ</t>
    </rPh>
    <phoneticPr fontId="2"/>
  </si>
  <si>
    <t>生徒昇降口</t>
    <rPh sb="0" eb="2">
      <t>セイト</t>
    </rPh>
    <rPh sb="2" eb="5">
      <t>ショウコウグチ</t>
    </rPh>
    <phoneticPr fontId="2"/>
  </si>
  <si>
    <t>北校舎～小体育館廊下</t>
    <rPh sb="0" eb="1">
      <t>キタ</t>
    </rPh>
    <rPh sb="1" eb="3">
      <t>コウシャ</t>
    </rPh>
    <rPh sb="4" eb="8">
      <t>ショウタイイクカン</t>
    </rPh>
    <rPh sb="8" eb="10">
      <t>ロウカ</t>
    </rPh>
    <phoneticPr fontId="2"/>
  </si>
  <si>
    <t>(2)</t>
    <phoneticPr fontId="2"/>
  </si>
  <si>
    <t>H480-L6240-W900　（1/13　脱輪防止片側）分割式</t>
    <rPh sb="22" eb="24">
      <t>ダツリン</t>
    </rPh>
    <rPh sb="24" eb="26">
      <t>ボウシ</t>
    </rPh>
    <rPh sb="26" eb="28">
      <t>カタガワ</t>
    </rPh>
    <rPh sb="29" eb="31">
      <t>ブンカツ</t>
    </rPh>
    <rPh sb="31" eb="32">
      <t>シキ</t>
    </rPh>
    <phoneticPr fontId="2"/>
  </si>
  <si>
    <t>やらない</t>
    <phoneticPr fontId="2"/>
  </si>
  <si>
    <t>(3)</t>
    <phoneticPr fontId="2"/>
  </si>
  <si>
    <t>小体育館渡り廊下</t>
    <rPh sb="0" eb="4">
      <t>ショウタイイクカン</t>
    </rPh>
    <rPh sb="4" eb="5">
      <t>ワタ</t>
    </rPh>
    <rPh sb="6" eb="8">
      <t>ロウカ</t>
    </rPh>
    <phoneticPr fontId="2"/>
  </si>
  <si>
    <t>H150-L2255-W900/1000　（1/13　脱輪防止片側）手摺L型片側　分割式</t>
    <rPh sb="27" eb="29">
      <t>ダツリン</t>
    </rPh>
    <rPh sb="29" eb="31">
      <t>ボウシ</t>
    </rPh>
    <rPh sb="31" eb="33">
      <t>カタガワ</t>
    </rPh>
    <rPh sb="34" eb="36">
      <t>テスリ</t>
    </rPh>
    <rPh sb="37" eb="38">
      <t>ガタ</t>
    </rPh>
    <rPh sb="38" eb="40">
      <t>カタガワ</t>
    </rPh>
    <rPh sb="41" eb="43">
      <t>ブンカツ</t>
    </rPh>
    <rPh sb="43" eb="44">
      <t>シキ</t>
    </rPh>
    <phoneticPr fontId="2"/>
  </si>
  <si>
    <t>鋼材費</t>
    <phoneticPr fontId="2"/>
  </si>
  <si>
    <t>縞鋼板　C.PL-4.5　1500*1400</t>
    <phoneticPr fontId="2"/>
  </si>
  <si>
    <t>縞鋼板　C.PL-4.5　2086*900</t>
    <phoneticPr fontId="2"/>
  </si>
  <si>
    <t>縞鋼板　C.PL-4.5　1000*900</t>
    <phoneticPr fontId="2"/>
  </si>
  <si>
    <t>縞鋼板　C.PL-4.5　2252*900</t>
    <phoneticPr fontId="2"/>
  </si>
  <si>
    <t>FB-9*44</t>
    <phoneticPr fontId="2"/>
  </si>
  <si>
    <t>(4)</t>
    <phoneticPr fontId="2"/>
  </si>
  <si>
    <t>小体育館出入口</t>
    <rPh sb="0" eb="4">
      <t>ショウタイイクカン</t>
    </rPh>
    <rPh sb="4" eb="6">
      <t>デイリ</t>
    </rPh>
    <rPh sb="6" eb="7">
      <t>クチ</t>
    </rPh>
    <phoneticPr fontId="2"/>
  </si>
  <si>
    <t>縞鋼板　C.PL-4.5　1300*1240</t>
    <phoneticPr fontId="2"/>
  </si>
  <si>
    <t>縞鋼板　C.PL-4.5　3746*900</t>
    <phoneticPr fontId="2"/>
  </si>
  <si>
    <t>縞鋼板　C.PL-4.5　1500*900</t>
    <phoneticPr fontId="2"/>
  </si>
  <si>
    <t>縞鋼板　C.PL-4.5　2625*900</t>
    <phoneticPr fontId="2"/>
  </si>
  <si>
    <t>(5)</t>
    <phoneticPr fontId="2"/>
  </si>
  <si>
    <t>大体育館外階段部</t>
    <rPh sb="0" eb="4">
      <t>ダイタイイクカン</t>
    </rPh>
    <rPh sb="4" eb="5">
      <t>ソト</t>
    </rPh>
    <rPh sb="5" eb="7">
      <t>カイダン</t>
    </rPh>
    <rPh sb="7" eb="8">
      <t>ブ</t>
    </rPh>
    <phoneticPr fontId="2"/>
  </si>
  <si>
    <t>H510-L6630-W900　（1/13　脱輪防止両側）手摺両側　分割式</t>
    <rPh sb="22" eb="24">
      <t>ダツリン</t>
    </rPh>
    <rPh sb="24" eb="26">
      <t>ボウシ</t>
    </rPh>
    <rPh sb="26" eb="28">
      <t>リョウガワ</t>
    </rPh>
    <rPh sb="29" eb="31">
      <t>テスリ</t>
    </rPh>
    <rPh sb="31" eb="32">
      <t>リョウ</t>
    </rPh>
    <rPh sb="32" eb="33">
      <t>ガワ</t>
    </rPh>
    <rPh sb="34" eb="36">
      <t>ブンカツ</t>
    </rPh>
    <rPh sb="36" eb="37">
      <t>シキ</t>
    </rPh>
    <phoneticPr fontId="2"/>
  </si>
  <si>
    <t>縞鋼板　C.PL-4.5　2216*900</t>
    <phoneticPr fontId="2"/>
  </si>
  <si>
    <t>大体育館入口</t>
    <rPh sb="0" eb="4">
      <t>ダイタイイクカン</t>
    </rPh>
    <rPh sb="4" eb="6">
      <t>イリグチ</t>
    </rPh>
    <phoneticPr fontId="2"/>
  </si>
  <si>
    <t>H180-L2020-W1800　（1/11.2　脱輪防止両側）</t>
    <rPh sb="25" eb="27">
      <t>ダツリン</t>
    </rPh>
    <rPh sb="27" eb="29">
      <t>ボウシ</t>
    </rPh>
    <rPh sb="29" eb="31">
      <t>リョウガワ</t>
    </rPh>
    <phoneticPr fontId="2"/>
  </si>
  <si>
    <t>縞鋼板　C.PL-4.5　2028*1800</t>
    <phoneticPr fontId="2"/>
  </si>
  <si>
    <t>スロープ・手摺加工</t>
    <rPh sb="5" eb="7">
      <t>テスリ</t>
    </rPh>
    <rPh sb="7" eb="9">
      <t>カコウ</t>
    </rPh>
    <phoneticPr fontId="2"/>
  </si>
  <si>
    <t>音楽室出入口</t>
    <rPh sb="0" eb="2">
      <t>オンガク</t>
    </rPh>
    <rPh sb="2" eb="3">
      <t>シツ</t>
    </rPh>
    <rPh sb="3" eb="6">
      <t>デイリグチ</t>
    </rPh>
    <phoneticPr fontId="2"/>
  </si>
  <si>
    <t>H290-L3770-W3100/900　（1/13　脱輪防止両側）手摺片側　分割式</t>
    <rPh sb="27" eb="29">
      <t>ダツリン</t>
    </rPh>
    <rPh sb="29" eb="31">
      <t>ボウシ</t>
    </rPh>
    <rPh sb="31" eb="33">
      <t>リョウガワ</t>
    </rPh>
    <rPh sb="34" eb="36">
      <t>テスリ</t>
    </rPh>
    <rPh sb="36" eb="38">
      <t>カタガワ</t>
    </rPh>
    <rPh sb="39" eb="41">
      <t>ブンカツ</t>
    </rPh>
    <rPh sb="41" eb="42">
      <t>シキ</t>
    </rPh>
    <phoneticPr fontId="2"/>
  </si>
  <si>
    <t>縞鋼板　C.PL-4.5　3770*900</t>
    <phoneticPr fontId="2"/>
  </si>
  <si>
    <t>縞鋼板　C.PL-4.5　3100*900</t>
    <phoneticPr fontId="2"/>
  </si>
  <si>
    <t>H150-L1500-W1400　（1/10　脱輪防止両側）</t>
    <rPh sb="23" eb="25">
      <t>ダツリン</t>
    </rPh>
    <rPh sb="25" eb="27">
      <t>ボウシ</t>
    </rPh>
    <rPh sb="27" eb="29">
      <t>リョウガワ</t>
    </rPh>
    <phoneticPr fontId="2"/>
  </si>
  <si>
    <t>H690-L10470-W1300/1240　（1/13　脱輪防止両側）手摺両側　分割式</t>
    <rPh sb="29" eb="31">
      <t>ダツリン</t>
    </rPh>
    <rPh sb="31" eb="33">
      <t>ボウシ</t>
    </rPh>
    <rPh sb="33" eb="35">
      <t>リョウガワ</t>
    </rPh>
    <rPh sb="36" eb="38">
      <t>テスリ</t>
    </rPh>
    <rPh sb="38" eb="40">
      <t>リョウガワ</t>
    </rPh>
    <rPh sb="41" eb="43">
      <t>ブンカツ</t>
    </rPh>
    <rPh sb="43" eb="44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</si>
</sst>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76" formatCode="#,##0_ "/>
    <numFmt numFmtId="177" formatCode="&quot;¥&quot;#,##0;[Red]&quot;¥&quot;&quot;¥&quot;\-#,##0"/>
    <numFmt numFmtId="178" formatCode="&quot;¥&quot;#,##0.00;&quot;¥&quot;&quot;¥&quot;\-#,##0.00"/>
    <numFmt numFmtId="179" formatCode="&quot;¥&quot;#,##0.00;[Red]&quot;¥&quot;&quot;¥&quot;\-#,##0.00"/>
    <numFmt numFmtId="180" formatCode="_ &quot;¥&quot;* #,##0_ ;_ &quot;¥&quot;* &quot;¥&quot;\-#,##0_ ;_ &quot;¥&quot;* &quot;-&quot;_ ;_ @_ "/>
    <numFmt numFmtId="181" formatCode="&quot;¥&quot;#,##0.00;&quot;¥&quot;&quot;¥&quot;&quot;¥&quot;&quot;¥&quot;\-#,##0.00"/>
    <numFmt numFmtId="182" formatCode="&quot;$&quot;#,##0.00"/>
    <numFmt numFmtId="183" formatCode="_(* #,##0_);_(* \(#,##0\);_(* &quot;-&quot;??_);_(@_)"/>
    <numFmt numFmtId="184" formatCode="d\-mmm\-yy\ h:mm\ AM/PM"/>
    <numFmt numFmtId="185" formatCode="0%;\(0%\)"/>
    <numFmt numFmtId="186" formatCode="&quot;$&quot;#,##0;[Red]\-&quot;$&quot;#,##0"/>
    <numFmt numFmtId="187" formatCode="&quot;$&quot;#,##0.00;\-&quot;$&quot;#,##0.00"/>
    <numFmt numFmtId="188" formatCode="#,##0.0_);[Red]\(#,##0.0\)"/>
    <numFmt numFmtId="189" formatCode="#,##0.0_ 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#,##0_);[Red]\(#,##0\)"/>
  </numFmts>
  <fonts count="4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Helv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u/>
      <sz val="8"/>
      <color indexed="12"/>
      <name val="Times New Roman"/>
      <family val="1"/>
    </font>
    <font>
      <sz val="11"/>
      <name val="明朝"/>
      <family val="3"/>
      <charset val="128"/>
    </font>
    <font>
      <sz val="14"/>
      <name val="ＭＳ 明朝"/>
      <family val="1"/>
      <charset val="128"/>
    </font>
    <font>
      <sz val="10"/>
      <name val="Helv"/>
      <family val="2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b/>
      <sz val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trike/>
      <sz val="12"/>
      <color rgb="FFFF0000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1">
    <xf numFmtId="0" fontId="0" fillId="0" borderId="0"/>
    <xf numFmtId="190" fontId="7" fillId="0" borderId="0" applyFont="0" applyFill="0" applyBorder="0" applyAlignment="0" applyProtection="0"/>
    <xf numFmtId="19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9" fontId="7" fillId="2" borderId="0"/>
    <xf numFmtId="0" fontId="20" fillId="3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0" borderId="0" applyFill="0" applyBorder="0" applyAlignment="0"/>
    <xf numFmtId="183" fontId="5" fillId="0" borderId="0" applyFill="0" applyBorder="0" applyAlignment="0"/>
    <xf numFmtId="185" fontId="5" fillId="0" borderId="0" applyFill="0" applyBorder="0" applyAlignment="0"/>
    <xf numFmtId="186" fontId="5" fillId="0" borderId="0" applyFill="0" applyBorder="0" applyAlignment="0"/>
    <xf numFmtId="187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0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182" fontId="3" fillId="0" borderId="0" applyFont="0" applyFill="0" applyBorder="0" applyAlignment="0" applyProtection="0"/>
    <xf numFmtId="0" fontId="7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4" fontId="6" fillId="0" borderId="0" applyFill="0" applyBorder="0" applyAlignment="0"/>
    <xf numFmtId="179" fontId="5" fillId="0" borderId="0" applyFill="0" applyBorder="0" applyAlignment="0"/>
    <xf numFmtId="183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0" fontId="21" fillId="0" borderId="0">
      <alignment horizontal="left"/>
    </xf>
    <xf numFmtId="0" fontId="10" fillId="0" borderId="0" applyNumberFormat="0" applyFill="0" applyBorder="0" applyAlignment="0" applyProtection="0"/>
    <xf numFmtId="38" fontId="11" fillId="17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12" fillId="0" borderId="0" applyNumberFormat="0" applyFill="0" applyBorder="0" applyAlignment="0" applyProtection="0">
      <alignment vertical="top"/>
      <protection locked="0"/>
    </xf>
    <xf numFmtId="10" fontId="11" fillId="18" borderId="3" applyNumberFormat="0" applyBorder="0" applyAlignment="0" applyProtection="0"/>
    <xf numFmtId="179" fontId="5" fillId="0" borderId="0" applyFill="0" applyBorder="0" applyAlignment="0"/>
    <xf numFmtId="183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181" fontId="13" fillId="0" borderId="0"/>
    <xf numFmtId="0" fontId="7" fillId="0" borderId="0"/>
    <xf numFmtId="177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2" fontId="3" fillId="0" borderId="0" applyFont="0" applyFill="0" applyBorder="0" applyAlignment="0" applyProtection="0"/>
    <xf numFmtId="10" fontId="7" fillId="0" borderId="0" applyFont="0" applyFill="0" applyBorder="0" applyAlignment="0" applyProtection="0"/>
    <xf numFmtId="182" fontId="13" fillId="0" borderId="0" applyFont="0" applyFill="0" applyBorder="0" applyAlignment="0" applyProtection="0"/>
    <xf numFmtId="179" fontId="5" fillId="0" borderId="0" applyFill="0" applyBorder="0" applyAlignment="0"/>
    <xf numFmtId="183" fontId="5" fillId="0" borderId="0" applyFill="0" applyBorder="0" applyAlignment="0"/>
    <xf numFmtId="179" fontId="5" fillId="0" borderId="0" applyFill="0" applyBorder="0" applyAlignment="0"/>
    <xf numFmtId="184" fontId="5" fillId="0" borderId="0" applyFill="0" applyBorder="0" applyAlignment="0"/>
    <xf numFmtId="183" fontId="5" fillId="0" borderId="0" applyFill="0" applyBorder="0" applyAlignment="0"/>
    <xf numFmtId="4" fontId="21" fillId="0" borderId="0">
      <alignment horizontal="right"/>
    </xf>
    <xf numFmtId="4" fontId="22" fillId="0" borderId="0">
      <alignment horizontal="right"/>
    </xf>
    <xf numFmtId="0" fontId="23" fillId="0" borderId="0">
      <alignment horizontal="left"/>
    </xf>
    <xf numFmtId="0" fontId="9" fillId="0" borderId="0"/>
    <xf numFmtId="49" fontId="6" fillId="0" borderId="0" applyFill="0" applyBorder="0" applyAlignment="0"/>
    <xf numFmtId="182" fontId="13" fillId="0" borderId="0" applyFill="0" applyBorder="0" applyAlignment="0"/>
    <xf numFmtId="183" fontId="13" fillId="0" borderId="0" applyFill="0" applyBorder="0" applyAlignment="0"/>
    <xf numFmtId="0" fontId="24" fillId="0" borderId="0">
      <alignment horizontal="center"/>
    </xf>
    <xf numFmtId="178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3" borderId="4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183" fontId="13" fillId="0" borderId="0" applyFont="0" applyFill="0" applyBorder="0" applyAlignment="0" applyProtection="0"/>
    <xf numFmtId="182" fontId="13" fillId="0" borderId="0" applyFont="0" applyFill="0" applyBorder="0" applyAlignment="0" applyProtection="0"/>
    <xf numFmtId="9" fontId="14" fillId="0" borderId="0"/>
    <xf numFmtId="0" fontId="15" fillId="0" borderId="0"/>
    <xf numFmtId="0" fontId="5" fillId="25" borderId="5" applyNumberFormat="0" applyFont="0" applyAlignment="0" applyProtection="0">
      <alignment vertical="center"/>
    </xf>
    <xf numFmtId="41" fontId="7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26" borderId="7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26" borderId="12" applyNumberFormat="0" applyAlignment="0" applyProtection="0">
      <alignment vertical="center"/>
    </xf>
    <xf numFmtId="0" fontId="4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0" fillId="8" borderId="7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14" fillId="0" borderId="0"/>
    <xf numFmtId="0" fontId="41" fillId="5" borderId="0" applyNumberFormat="0" applyBorder="0" applyAlignment="0" applyProtection="0">
      <alignment vertical="center"/>
    </xf>
    <xf numFmtId="0" fontId="45" fillId="0" borderId="0"/>
    <xf numFmtId="38" fontId="1" fillId="0" borderId="0" applyFont="0" applyFill="0" applyBorder="0" applyAlignment="0" applyProtection="0"/>
    <xf numFmtId="9" fontId="4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38" fontId="5" fillId="0" borderId="19" xfId="100" applyFont="1" applyBorder="1" applyAlignment="1">
      <alignment horizontal="center" vertical="center"/>
    </xf>
    <xf numFmtId="38" fontId="5" fillId="0" borderId="20" xfId="10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Continuous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inden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8" fontId="5" fillId="0" borderId="13" xfId="100" applyFont="1" applyBorder="1" applyAlignment="1">
      <alignment horizontal="center" vertical="center"/>
    </xf>
    <xf numFmtId="38" fontId="5" fillId="0" borderId="14" xfId="100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38" fontId="5" fillId="0" borderId="13" xfId="10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3" xfId="0" applyFont="1" applyBorder="1" applyAlignment="1">
      <alignment horizontal="centerContinuous" vertical="center"/>
    </xf>
    <xf numFmtId="0" fontId="5" fillId="0" borderId="14" xfId="0" applyFont="1" applyBorder="1" applyAlignment="1">
      <alignment horizontal="centerContinuous" vertical="center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38" fontId="5" fillId="0" borderId="18" xfId="100" applyFont="1" applyBorder="1" applyAlignment="1">
      <alignment horizontal="center" vertical="center"/>
    </xf>
    <xf numFmtId="0" fontId="17" fillId="0" borderId="19" xfId="0" quotePrefix="1" applyFont="1" applyBorder="1" applyAlignment="1">
      <alignment vertical="center"/>
    </xf>
    <xf numFmtId="0" fontId="17" fillId="0" borderId="2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38" fontId="17" fillId="0" borderId="19" xfId="100" applyFont="1" applyBorder="1" applyAlignment="1">
      <alignment horizontal="center" vertical="center"/>
    </xf>
    <xf numFmtId="38" fontId="17" fillId="0" borderId="20" xfId="100" applyFont="1" applyBorder="1" applyAlignment="1">
      <alignment horizontal="center" vertical="center"/>
    </xf>
    <xf numFmtId="38" fontId="5" fillId="0" borderId="0" xfId="100" applyFont="1" applyAlignment="1">
      <alignment vertical="center"/>
    </xf>
    <xf numFmtId="0" fontId="5" fillId="0" borderId="0" xfId="113" applyFont="1" applyAlignment="1">
      <alignment vertical="center"/>
    </xf>
    <xf numFmtId="0" fontId="5" fillId="0" borderId="0" xfId="113" applyFont="1" applyAlignment="1">
      <alignment horizontal="center" vertical="center"/>
    </xf>
    <xf numFmtId="38" fontId="5" fillId="0" borderId="0" xfId="101" applyFont="1" applyAlignment="1">
      <alignment vertical="center"/>
    </xf>
    <xf numFmtId="188" fontId="5" fillId="0" borderId="13" xfId="0" applyNumberFormat="1" applyFont="1" applyBorder="1" applyAlignment="1">
      <alignment vertical="center"/>
    </xf>
    <xf numFmtId="188" fontId="17" fillId="0" borderId="19" xfId="0" applyNumberFormat="1" applyFont="1" applyBorder="1" applyAlignment="1">
      <alignment horizontal="center" vertical="center"/>
    </xf>
    <xf numFmtId="0" fontId="5" fillId="0" borderId="0" xfId="114">
      <alignment vertical="center"/>
    </xf>
    <xf numFmtId="0" fontId="5" fillId="0" borderId="3" xfId="114" applyBorder="1" applyAlignment="1">
      <alignment horizontal="center" vertical="center"/>
    </xf>
    <xf numFmtId="0" fontId="5" fillId="0" borderId="3" xfId="114" applyBorder="1">
      <alignment vertical="center"/>
    </xf>
    <xf numFmtId="176" fontId="5" fillId="0" borderId="3" xfId="114" applyNumberFormat="1" applyBorder="1">
      <alignment vertical="center"/>
    </xf>
    <xf numFmtId="176" fontId="5" fillId="0" borderId="3" xfId="114" quotePrefix="1" applyNumberFormat="1" applyBorder="1">
      <alignment vertical="center"/>
    </xf>
    <xf numFmtId="176" fontId="5" fillId="0" borderId="0" xfId="114" applyNumberFormat="1">
      <alignment vertical="center"/>
    </xf>
    <xf numFmtId="0" fontId="5" fillId="0" borderId="0" xfId="114" applyAlignment="1">
      <alignment horizontal="left" vertical="center"/>
    </xf>
    <xf numFmtId="176" fontId="5" fillId="0" borderId="25" xfId="114" applyNumberFormat="1" applyBorder="1">
      <alignment vertical="center"/>
    </xf>
    <xf numFmtId="0" fontId="5" fillId="0" borderId="0" xfId="114" applyAlignment="1">
      <alignment vertical="center"/>
    </xf>
    <xf numFmtId="0" fontId="5" fillId="0" borderId="0" xfId="114" applyAlignment="1">
      <alignment horizontal="center" vertical="center"/>
    </xf>
    <xf numFmtId="0" fontId="42" fillId="0" borderId="0" xfId="114" applyFont="1">
      <alignment vertical="center"/>
    </xf>
    <xf numFmtId="0" fontId="5" fillId="0" borderId="3" xfId="114" applyBorder="1" applyAlignment="1">
      <alignment horizontal="left" vertical="center"/>
    </xf>
    <xf numFmtId="176" fontId="5" fillId="0" borderId="26" xfId="114" applyNumberFormat="1" applyFill="1" applyBorder="1">
      <alignment vertical="center"/>
    </xf>
    <xf numFmtId="0" fontId="43" fillId="0" borderId="3" xfId="114" applyFont="1" applyBorder="1">
      <alignment vertical="center"/>
    </xf>
    <xf numFmtId="176" fontId="5" fillId="27" borderId="3" xfId="114" applyNumberFormat="1" applyFill="1" applyBorder="1">
      <alignment vertical="center"/>
    </xf>
    <xf numFmtId="0" fontId="0" fillId="0" borderId="13" xfId="0" applyBorder="1" applyAlignment="1">
      <alignment horizontal="left" vertical="center" wrapText="1"/>
    </xf>
    <xf numFmtId="0" fontId="5" fillId="0" borderId="16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 vertical="center"/>
    </xf>
    <xf numFmtId="38" fontId="5" fillId="0" borderId="16" xfId="100" applyFont="1" applyBorder="1" applyAlignment="1">
      <alignment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38" fontId="17" fillId="0" borderId="13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0" fontId="17" fillId="0" borderId="14" xfId="0" applyFont="1" applyBorder="1" applyAlignment="1">
      <alignment horizontal="center" vertical="center"/>
    </xf>
    <xf numFmtId="38" fontId="17" fillId="0" borderId="15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0" fillId="0" borderId="23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49" fontId="17" fillId="0" borderId="13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vertical="center"/>
    </xf>
    <xf numFmtId="0" fontId="5" fillId="0" borderId="15" xfId="0" applyFont="1" applyBorder="1" applyAlignment="1">
      <alignment horizontal="left" vertical="center"/>
    </xf>
    <xf numFmtId="189" fontId="5" fillId="0" borderId="13" xfId="0" applyNumberFormat="1" applyFont="1" applyBorder="1" applyAlignment="1">
      <alignment horizontal="right" vertical="center"/>
    </xf>
    <xf numFmtId="38" fontId="5" fillId="0" borderId="13" xfId="100" applyFont="1" applyBorder="1" applyAlignment="1">
      <alignment horizontal="right" vertical="center"/>
    </xf>
    <xf numFmtId="0" fontId="5" fillId="0" borderId="1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 wrapText="1"/>
    </xf>
    <xf numFmtId="38" fontId="5" fillId="0" borderId="0" xfId="0" applyNumberFormat="1" applyFont="1" applyAlignment="1">
      <alignment vertical="center"/>
    </xf>
    <xf numFmtId="0" fontId="19" fillId="0" borderId="2" xfId="0" applyFont="1" applyBorder="1" applyAlignment="1">
      <alignment vertical="center"/>
    </xf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17" fillId="0" borderId="41" xfId="0" quotePrefix="1" applyFont="1" applyBorder="1" applyAlignment="1">
      <alignment vertical="center"/>
    </xf>
    <xf numFmtId="0" fontId="17" fillId="0" borderId="42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42" xfId="0" applyFont="1" applyBorder="1" applyAlignment="1">
      <alignment horizontal="left" vertical="center"/>
    </xf>
    <xf numFmtId="0" fontId="17" fillId="0" borderId="43" xfId="0" applyFont="1" applyBorder="1" applyAlignment="1">
      <alignment horizontal="left" vertical="center" wrapText="1"/>
    </xf>
    <xf numFmtId="0" fontId="0" fillId="0" borderId="15" xfId="0" applyFont="1" applyBorder="1" applyAlignment="1">
      <alignment vertical="center"/>
    </xf>
    <xf numFmtId="0" fontId="5" fillId="0" borderId="0" xfId="113" applyFont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 shrinkToFit="1"/>
    </xf>
    <xf numFmtId="38" fontId="17" fillId="0" borderId="13" xfId="100" applyFont="1" applyBorder="1" applyAlignment="1">
      <alignment vertical="center"/>
    </xf>
    <xf numFmtId="0" fontId="17" fillId="0" borderId="13" xfId="0" applyFont="1" applyBorder="1" applyAlignment="1">
      <alignment horizontal="left" vertical="center" wrapText="1"/>
    </xf>
    <xf numFmtId="188" fontId="17" fillId="0" borderId="13" xfId="0" applyNumberFormat="1" applyFont="1" applyBorder="1" applyAlignment="1">
      <alignment vertical="center"/>
    </xf>
    <xf numFmtId="0" fontId="17" fillId="0" borderId="23" xfId="0" applyFont="1" applyBorder="1" applyAlignment="1">
      <alignment horizontal="center" vertical="center"/>
    </xf>
    <xf numFmtId="188" fontId="17" fillId="0" borderId="38" xfId="0" applyNumberFormat="1" applyFont="1" applyBorder="1" applyAlignment="1">
      <alignment vertical="center"/>
    </xf>
    <xf numFmtId="0" fontId="17" fillId="0" borderId="39" xfId="0" applyFont="1" applyBorder="1" applyAlignment="1">
      <alignment vertical="center"/>
    </xf>
    <xf numFmtId="0" fontId="17" fillId="0" borderId="38" xfId="0" applyFont="1" applyBorder="1" applyAlignment="1">
      <alignment vertical="center"/>
    </xf>
    <xf numFmtId="38" fontId="17" fillId="0" borderId="38" xfId="100" applyFont="1" applyBorder="1" applyAlignment="1">
      <alignment vertical="center"/>
    </xf>
    <xf numFmtId="40" fontId="17" fillId="0" borderId="39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vertical="center"/>
    </xf>
    <xf numFmtId="0" fontId="17" fillId="0" borderId="43" xfId="0" applyFont="1" applyBorder="1" applyAlignment="1">
      <alignment vertical="center"/>
    </xf>
    <xf numFmtId="188" fontId="17" fillId="0" borderId="41" xfId="0" applyNumberFormat="1" applyFont="1" applyBorder="1" applyAlignment="1">
      <alignment vertical="center"/>
    </xf>
    <xf numFmtId="38" fontId="1" fillId="0" borderId="0" xfId="100" applyFont="1" applyAlignment="1">
      <alignment horizontal="center" vertical="center"/>
    </xf>
    <xf numFmtId="0" fontId="0" fillId="28" borderId="0" xfId="0" applyFont="1" applyFill="1" applyAlignment="1">
      <alignment horizontal="center" vertical="center"/>
    </xf>
    <xf numFmtId="9" fontId="5" fillId="0" borderId="0" xfId="120" applyFont="1" applyAlignment="1">
      <alignment horizontal="center" vertical="center"/>
    </xf>
    <xf numFmtId="9" fontId="17" fillId="0" borderId="14" xfId="0" applyNumberFormat="1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Continuous" vertical="center"/>
    </xf>
    <xf numFmtId="192" fontId="17" fillId="0" borderId="41" xfId="0" applyNumberFormat="1" applyFont="1" applyBorder="1" applyAlignment="1">
      <alignment vertical="center"/>
    </xf>
    <xf numFmtId="192" fontId="17" fillId="0" borderId="41" xfId="0" applyNumberFormat="1" applyFont="1" applyBorder="1" applyAlignment="1">
      <alignment horizontal="right" vertical="center"/>
    </xf>
    <xf numFmtId="192" fontId="17" fillId="0" borderId="13" xfId="0" applyNumberFormat="1" applyFont="1" applyBorder="1" applyAlignment="1">
      <alignment vertical="center"/>
    </xf>
    <xf numFmtId="0" fontId="17" fillId="0" borderId="15" xfId="0" applyFont="1" applyBorder="1" applyAlignment="1">
      <alignment horizontal="right" vertical="center" wrapText="1" shrinkToFit="1"/>
    </xf>
    <xf numFmtId="38" fontId="17" fillId="0" borderId="13" xfId="100" applyNumberFormat="1" applyFont="1" applyBorder="1" applyAlignment="1">
      <alignment vertical="center"/>
    </xf>
    <xf numFmtId="188" fontId="17" fillId="0" borderId="41" xfId="0" applyNumberFormat="1" applyFont="1" applyBorder="1" applyAlignment="1">
      <alignment horizontal="right" vertical="center"/>
    </xf>
    <xf numFmtId="49" fontId="17" fillId="0" borderId="41" xfId="0" quotePrefix="1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38" fontId="46" fillId="29" borderId="13" xfId="100" applyFont="1" applyFill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42" xfId="0" applyFont="1" applyBorder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17" fillId="0" borderId="47" xfId="0" quotePrefix="1" applyFont="1" applyBorder="1" applyAlignment="1">
      <alignment vertical="center"/>
    </xf>
    <xf numFmtId="0" fontId="5" fillId="0" borderId="41" xfId="0" applyFont="1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/>
    </xf>
    <xf numFmtId="0" fontId="17" fillId="0" borderId="48" xfId="0" quotePrefix="1" applyFont="1" applyBorder="1" applyAlignment="1">
      <alignment vertical="center"/>
    </xf>
    <xf numFmtId="0" fontId="17" fillId="0" borderId="46" xfId="0" applyFont="1" applyBorder="1" applyAlignment="1">
      <alignment horizontal="center" vertical="center"/>
    </xf>
    <xf numFmtId="38" fontId="17" fillId="0" borderId="41" xfId="100" applyFont="1" applyBorder="1" applyAlignment="1">
      <alignment vertical="center"/>
    </xf>
    <xf numFmtId="0" fontId="17" fillId="0" borderId="41" xfId="0" applyFont="1" applyBorder="1" applyAlignment="1">
      <alignment horizontal="left" vertical="center" wrapText="1"/>
    </xf>
    <xf numFmtId="9" fontId="17" fillId="0" borderId="42" xfId="0" applyNumberFormat="1" applyFont="1" applyBorder="1" applyAlignment="1">
      <alignment horizontal="center" vertical="center"/>
    </xf>
    <xf numFmtId="38" fontId="17" fillId="0" borderId="16" xfId="100" applyFont="1" applyBorder="1" applyAlignment="1">
      <alignment vertical="center"/>
    </xf>
    <xf numFmtId="0" fontId="17" fillId="0" borderId="16" xfId="0" applyFont="1" applyBorder="1" applyAlignment="1">
      <alignment horizontal="left" vertical="center" wrapText="1"/>
    </xf>
    <xf numFmtId="9" fontId="17" fillId="0" borderId="18" xfId="0" applyNumberFormat="1" applyFont="1" applyBorder="1" applyAlignment="1">
      <alignment horizontal="center" vertical="center"/>
    </xf>
    <xf numFmtId="38" fontId="17" fillId="0" borderId="19" xfId="100" applyFont="1" applyBorder="1" applyAlignment="1">
      <alignment vertical="center"/>
    </xf>
    <xf numFmtId="0" fontId="17" fillId="0" borderId="19" xfId="0" applyFont="1" applyBorder="1" applyAlignment="1">
      <alignment horizontal="left" vertical="center" wrapText="1"/>
    </xf>
    <xf numFmtId="9" fontId="17" fillId="0" borderId="20" xfId="0" applyNumberFormat="1" applyFont="1" applyBorder="1" applyAlignment="1">
      <alignment horizontal="center" vertical="center"/>
    </xf>
    <xf numFmtId="0" fontId="17" fillId="0" borderId="18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 shrinkToFit="1"/>
    </xf>
    <xf numFmtId="188" fontId="17" fillId="0" borderId="16" xfId="0" applyNumberFormat="1" applyFont="1" applyBorder="1" applyAlignment="1">
      <alignment vertical="center"/>
    </xf>
    <xf numFmtId="0" fontId="17" fillId="0" borderId="24" xfId="0" applyFont="1" applyBorder="1" applyAlignment="1">
      <alignment horizontal="center" vertical="center"/>
    </xf>
    <xf numFmtId="49" fontId="17" fillId="0" borderId="19" xfId="0" quotePrefix="1" applyNumberFormat="1" applyFont="1" applyBorder="1" applyAlignment="1">
      <alignment vertical="center"/>
    </xf>
    <xf numFmtId="0" fontId="17" fillId="0" borderId="20" xfId="0" applyFont="1" applyBorder="1" applyAlignment="1">
      <alignment horizontal="left" vertical="center"/>
    </xf>
    <xf numFmtId="188" fontId="17" fillId="0" borderId="19" xfId="0" applyNumberFormat="1" applyFont="1" applyBorder="1" applyAlignment="1">
      <alignment vertical="center"/>
    </xf>
    <xf numFmtId="0" fontId="17" fillId="0" borderId="42" xfId="0" applyFont="1" applyBorder="1" applyAlignment="1">
      <alignment vertical="center" wrapText="1"/>
    </xf>
    <xf numFmtId="0" fontId="17" fillId="0" borderId="43" xfId="0" applyFont="1" applyBorder="1" applyAlignment="1">
      <alignment horizontal="right" vertical="center" wrapText="1" shrinkToFit="1"/>
    </xf>
    <xf numFmtId="0" fontId="17" fillId="0" borderId="43" xfId="0" applyFont="1" applyBorder="1" applyAlignment="1">
      <alignment vertical="center" wrapText="1" shrinkToFit="1"/>
    </xf>
    <xf numFmtId="0" fontId="17" fillId="0" borderId="23" xfId="0" applyFont="1" applyBorder="1" applyAlignment="1">
      <alignment vertical="center" wrapText="1" shrinkToFit="1"/>
    </xf>
    <xf numFmtId="188" fontId="17" fillId="0" borderId="47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7" fillId="0" borderId="17" xfId="0" applyFont="1" applyBorder="1" applyAlignment="1">
      <alignment horizontal="right" vertical="center" wrapText="1" shrinkToFit="1"/>
    </xf>
    <xf numFmtId="192" fontId="17" fillId="0" borderId="16" xfId="0" applyNumberFormat="1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192" fontId="17" fillId="0" borderId="48" xfId="0" applyNumberFormat="1" applyFont="1" applyBorder="1" applyAlignment="1">
      <alignment vertical="center"/>
    </xf>
    <xf numFmtId="0" fontId="16" fillId="0" borderId="29" xfId="113" applyFont="1" applyBorder="1" applyAlignment="1">
      <alignment horizontal="center" vertical="center"/>
    </xf>
    <xf numFmtId="0" fontId="16" fillId="0" borderId="35" xfId="113" applyFont="1" applyBorder="1" applyAlignment="1">
      <alignment horizontal="center" vertical="center"/>
    </xf>
    <xf numFmtId="0" fontId="16" fillId="0" borderId="27" xfId="113" applyFont="1" applyBorder="1" applyAlignment="1">
      <alignment horizontal="center" vertical="center"/>
    </xf>
    <xf numFmtId="0" fontId="16" fillId="0" borderId="0" xfId="113" applyFont="1" applyBorder="1" applyAlignment="1">
      <alignment horizontal="center" vertical="center"/>
    </xf>
    <xf numFmtId="0" fontId="16" fillId="0" borderId="28" xfId="113" applyFont="1" applyBorder="1" applyAlignment="1">
      <alignment horizontal="center" vertical="center"/>
    </xf>
    <xf numFmtId="0" fontId="16" fillId="0" borderId="30" xfId="113" applyFont="1" applyBorder="1" applyAlignment="1">
      <alignment horizontal="center" vertical="center"/>
    </xf>
    <xf numFmtId="0" fontId="16" fillId="0" borderId="36" xfId="113" applyFont="1" applyBorder="1" applyAlignment="1">
      <alignment horizontal="center" vertical="center"/>
    </xf>
    <xf numFmtId="0" fontId="16" fillId="0" borderId="37" xfId="113" applyFont="1" applyBorder="1" applyAlignment="1">
      <alignment horizontal="center" vertical="center"/>
    </xf>
    <xf numFmtId="0" fontId="16" fillId="0" borderId="31" xfId="113" applyFont="1" applyBorder="1" applyAlignment="1">
      <alignment horizontal="center" vertical="center"/>
    </xf>
    <xf numFmtId="0" fontId="16" fillId="0" borderId="32" xfId="113" applyFont="1" applyBorder="1" applyAlignment="1">
      <alignment horizontal="center" vertical="center"/>
    </xf>
    <xf numFmtId="0" fontId="16" fillId="0" borderId="33" xfId="113" applyFont="1" applyBorder="1" applyAlignment="1">
      <alignment horizontal="center" vertical="center"/>
    </xf>
    <xf numFmtId="0" fontId="16" fillId="0" borderId="34" xfId="113" applyFont="1" applyBorder="1" applyAlignment="1">
      <alignment horizontal="center" vertical="center"/>
    </xf>
    <xf numFmtId="0" fontId="25" fillId="0" borderId="27" xfId="113" applyFont="1" applyBorder="1" applyAlignment="1">
      <alignment horizontal="center" vertical="center"/>
    </xf>
    <xf numFmtId="0" fontId="25" fillId="0" borderId="0" xfId="113" applyFont="1" applyBorder="1" applyAlignment="1">
      <alignment horizontal="center" vertical="center"/>
    </xf>
    <xf numFmtId="0" fontId="25" fillId="0" borderId="28" xfId="113" applyFont="1" applyBorder="1" applyAlignment="1">
      <alignment horizontal="center" vertical="center"/>
    </xf>
    <xf numFmtId="0" fontId="25" fillId="0" borderId="27" xfId="113" applyFont="1" applyBorder="1" applyAlignment="1">
      <alignment horizontal="left" vertical="center"/>
    </xf>
    <xf numFmtId="0" fontId="25" fillId="0" borderId="0" xfId="113" applyFont="1" applyBorder="1" applyAlignment="1">
      <alignment horizontal="left" vertical="center"/>
    </xf>
    <xf numFmtId="0" fontId="25" fillId="0" borderId="28" xfId="113" applyFont="1" applyBorder="1" applyAlignment="1">
      <alignment horizontal="left" vertical="center"/>
    </xf>
    <xf numFmtId="0" fontId="25" fillId="0" borderId="27" xfId="113" applyFont="1" applyBorder="1" applyAlignment="1">
      <alignment horizontal="center" vertical="center" wrapText="1" shrinkToFit="1"/>
    </xf>
    <xf numFmtId="0" fontId="25" fillId="0" borderId="0" xfId="113" applyFont="1" applyBorder="1" applyAlignment="1">
      <alignment horizontal="center" vertical="center" wrapText="1" shrinkToFit="1"/>
    </xf>
    <xf numFmtId="0" fontId="25" fillId="0" borderId="28" xfId="113" applyFont="1" applyBorder="1" applyAlignment="1">
      <alignment horizontal="center" vertical="center" wrapText="1" shrinkToFit="1"/>
    </xf>
    <xf numFmtId="0" fontId="17" fillId="0" borderId="45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38" fontId="17" fillId="0" borderId="38" xfId="100" applyFont="1" applyBorder="1" applyAlignment="1">
      <alignment horizontal="center" vertical="center"/>
    </xf>
    <xf numFmtId="38" fontId="17" fillId="0" borderId="39" xfId="10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38" fontId="17" fillId="0" borderId="13" xfId="0" applyNumberFormat="1" applyFont="1" applyBorder="1" applyAlignment="1">
      <alignment horizontal="right" vertical="center"/>
    </xf>
    <xf numFmtId="0" fontId="17" fillId="0" borderId="15" xfId="0" applyFont="1" applyBorder="1" applyAlignment="1">
      <alignment horizontal="right" vertical="center"/>
    </xf>
    <xf numFmtId="38" fontId="17" fillId="0" borderId="15" xfId="0" applyNumberFormat="1" applyFont="1" applyBorder="1" applyAlignment="1">
      <alignment horizontal="right" vertical="center"/>
    </xf>
    <xf numFmtId="38" fontId="17" fillId="0" borderId="16" xfId="0" applyNumberFormat="1" applyFont="1" applyBorder="1" applyAlignment="1">
      <alignment horizontal="right" vertical="center"/>
    </xf>
    <xf numFmtId="0" fontId="17" fillId="0" borderId="17" xfId="0" applyFont="1" applyBorder="1" applyAlignment="1">
      <alignment horizontal="right" vertical="center"/>
    </xf>
    <xf numFmtId="38" fontId="17" fillId="0" borderId="13" xfId="100" applyFont="1" applyBorder="1" applyAlignment="1">
      <alignment horizontal="right" vertical="center"/>
    </xf>
    <xf numFmtId="38" fontId="17" fillId="0" borderId="15" xfId="100" applyFont="1" applyBorder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0" fillId="0" borderId="38" xfId="0" quotePrefix="1" applyBorder="1" applyAlignment="1">
      <alignment horizontal="center" vertical="center"/>
    </xf>
    <xf numFmtId="0" fontId="0" fillId="0" borderId="39" xfId="0" quotePrefix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38" fontId="17" fillId="0" borderId="19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17" fillId="0" borderId="19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0" xfId="114" applyFont="1" applyAlignment="1">
      <alignment horizontal="center" vertical="center"/>
    </xf>
  </cellXfs>
  <cellStyles count="121">
    <cellStyle name="??" xfId="1" xr:uid="{00000000-0005-0000-0000-000000000000}"/>
    <cellStyle name="?? [0.00]_PERSONAL" xfId="2" xr:uid="{00000000-0005-0000-0000-000001000000}"/>
    <cellStyle name="???? [0.00]_PERSONAL" xfId="3" xr:uid="{00000000-0005-0000-0000-000002000000}"/>
    <cellStyle name="????_PERSONAL" xfId="4" xr:uid="{00000000-0005-0000-0000-000003000000}"/>
    <cellStyle name="??_PERSONAL" xfId="5" xr:uid="{00000000-0005-0000-0000-000004000000}"/>
    <cellStyle name="=C:\WINDOWS\SYSTEM32\COMMAND.COM" xfId="6" xr:uid="{00000000-0005-0000-0000-000005000000}"/>
    <cellStyle name="20% - アクセント 1" xfId="7" builtinId="30" customBuiltin="1"/>
    <cellStyle name="20% - アクセント 2" xfId="8" builtinId="34" customBuiltin="1"/>
    <cellStyle name="20% - アクセント 3" xfId="9" builtinId="38" customBuiltin="1"/>
    <cellStyle name="20% - アクセント 4" xfId="10" builtinId="42" customBuiltin="1"/>
    <cellStyle name="20% - アクセント 5" xfId="11" builtinId="46" customBuiltin="1"/>
    <cellStyle name="20% - アクセント 6" xfId="12" builtinId="50" customBuiltin="1"/>
    <cellStyle name="40% - アクセント 1" xfId="13" builtinId="31" customBuiltin="1"/>
    <cellStyle name="40% - アクセント 2" xfId="14" builtinId="35" customBuiltin="1"/>
    <cellStyle name="40% - アクセント 3" xfId="15" builtinId="39" customBuiltin="1"/>
    <cellStyle name="40% - アクセント 4" xfId="16" builtinId="43" customBuiltin="1"/>
    <cellStyle name="40% - アクセント 5" xfId="17" builtinId="47" customBuiltin="1"/>
    <cellStyle name="40% - アクセント 6" xfId="18" builtinId="51" customBuiltin="1"/>
    <cellStyle name="60% - アクセント 1" xfId="19" builtinId="32" customBuiltin="1"/>
    <cellStyle name="60% - アクセント 2" xfId="20" builtinId="36" customBuiltin="1"/>
    <cellStyle name="60% - アクセント 3" xfId="21" builtinId="40" customBuiltin="1"/>
    <cellStyle name="60% - アクセント 4" xfId="22" builtinId="44" customBuiltin="1"/>
    <cellStyle name="60% - アクセント 5" xfId="23" builtinId="48" customBuiltin="1"/>
    <cellStyle name="60% - アクセント 6" xfId="24" builtinId="52" customBuiltin="1"/>
    <cellStyle name="Calc Currency (0)" xfId="25" xr:uid="{00000000-0005-0000-0000-000018000000}"/>
    <cellStyle name="Calc Currency (2)" xfId="26" xr:uid="{00000000-0005-0000-0000-000019000000}"/>
    <cellStyle name="Calc Percent (0)" xfId="27" xr:uid="{00000000-0005-0000-0000-00001A000000}"/>
    <cellStyle name="Calc Percent (1)" xfId="28" xr:uid="{00000000-0005-0000-0000-00001B000000}"/>
    <cellStyle name="Calc Percent (2)" xfId="29" xr:uid="{00000000-0005-0000-0000-00001C000000}"/>
    <cellStyle name="Calc Units (0)" xfId="30" xr:uid="{00000000-0005-0000-0000-00001D000000}"/>
    <cellStyle name="Calc Units (1)" xfId="31" xr:uid="{00000000-0005-0000-0000-00001E000000}"/>
    <cellStyle name="Calc Units (2)" xfId="32" xr:uid="{00000000-0005-0000-0000-00001F000000}"/>
    <cellStyle name="Comma [0]_#6 Temps &amp; Contractors" xfId="33" xr:uid="{00000000-0005-0000-0000-000020000000}"/>
    <cellStyle name="Comma [00]" xfId="34" xr:uid="{00000000-0005-0000-0000-000021000000}"/>
    <cellStyle name="Comma_#6 Temps &amp; Contractors" xfId="35" xr:uid="{00000000-0005-0000-0000-000022000000}"/>
    <cellStyle name="Currency [0]_#6 Temps &amp; Contractors" xfId="36" xr:uid="{00000000-0005-0000-0000-000023000000}"/>
    <cellStyle name="Currency [00]" xfId="37" xr:uid="{00000000-0005-0000-0000-000024000000}"/>
    <cellStyle name="Currency_#6 Temps &amp; Contractors" xfId="38" xr:uid="{00000000-0005-0000-0000-000025000000}"/>
    <cellStyle name="Date Short" xfId="39" xr:uid="{00000000-0005-0000-0000-000026000000}"/>
    <cellStyle name="Enter Currency (0)" xfId="40" xr:uid="{00000000-0005-0000-0000-000027000000}"/>
    <cellStyle name="Enter Currency (2)" xfId="41" xr:uid="{00000000-0005-0000-0000-000028000000}"/>
    <cellStyle name="Enter Units (0)" xfId="42" xr:uid="{00000000-0005-0000-0000-000029000000}"/>
    <cellStyle name="Enter Units (1)" xfId="43" xr:uid="{00000000-0005-0000-0000-00002A000000}"/>
    <cellStyle name="Enter Units (2)" xfId="44" xr:uid="{00000000-0005-0000-0000-00002B000000}"/>
    <cellStyle name="entry" xfId="45" xr:uid="{00000000-0005-0000-0000-00002C000000}"/>
    <cellStyle name="Followed Hyperlink" xfId="46" xr:uid="{00000000-0005-0000-0000-00002D000000}"/>
    <cellStyle name="Grey" xfId="47" xr:uid="{00000000-0005-0000-0000-00002E000000}"/>
    <cellStyle name="Header1" xfId="48" xr:uid="{00000000-0005-0000-0000-00002F000000}"/>
    <cellStyle name="Header2" xfId="49" xr:uid="{00000000-0005-0000-0000-000030000000}"/>
    <cellStyle name="Hyperlink" xfId="50" xr:uid="{00000000-0005-0000-0000-000031000000}"/>
    <cellStyle name="Input [yellow]" xfId="51" xr:uid="{00000000-0005-0000-0000-000032000000}"/>
    <cellStyle name="Link Currency (0)" xfId="52" xr:uid="{00000000-0005-0000-0000-000033000000}"/>
    <cellStyle name="Link Currency (2)" xfId="53" xr:uid="{00000000-0005-0000-0000-000034000000}"/>
    <cellStyle name="Link Units (0)" xfId="54" xr:uid="{00000000-0005-0000-0000-000035000000}"/>
    <cellStyle name="Link Units (1)" xfId="55" xr:uid="{00000000-0005-0000-0000-000036000000}"/>
    <cellStyle name="Link Units (2)" xfId="56" xr:uid="{00000000-0005-0000-0000-000037000000}"/>
    <cellStyle name="Normal - Style1" xfId="57" xr:uid="{00000000-0005-0000-0000-000038000000}"/>
    <cellStyle name="Normal_# 41-Market &amp;Trends" xfId="58" xr:uid="{00000000-0005-0000-0000-000039000000}"/>
    <cellStyle name="ParaBirimi [0]_RESULTS" xfId="59" xr:uid="{00000000-0005-0000-0000-00003A000000}"/>
    <cellStyle name="ParaBirimi_RESULTS" xfId="60" xr:uid="{00000000-0005-0000-0000-00003B000000}"/>
    <cellStyle name="Percent [0]" xfId="61" xr:uid="{00000000-0005-0000-0000-00003C000000}"/>
    <cellStyle name="Percent [00]" xfId="62" xr:uid="{00000000-0005-0000-0000-00003D000000}"/>
    <cellStyle name="Percent [2]" xfId="63" xr:uid="{00000000-0005-0000-0000-00003E000000}"/>
    <cellStyle name="Percent_#6 Temps &amp; Contractors" xfId="64" xr:uid="{00000000-0005-0000-0000-00003F000000}"/>
    <cellStyle name="PrePop Currency (0)" xfId="65" xr:uid="{00000000-0005-0000-0000-000040000000}"/>
    <cellStyle name="PrePop Currency (2)" xfId="66" xr:uid="{00000000-0005-0000-0000-000041000000}"/>
    <cellStyle name="PrePop Units (0)" xfId="67" xr:uid="{00000000-0005-0000-0000-000042000000}"/>
    <cellStyle name="PrePop Units (1)" xfId="68" xr:uid="{00000000-0005-0000-0000-000043000000}"/>
    <cellStyle name="PrePop Units (2)" xfId="69" xr:uid="{00000000-0005-0000-0000-000044000000}"/>
    <cellStyle name="price" xfId="70" xr:uid="{00000000-0005-0000-0000-000045000000}"/>
    <cellStyle name="revised" xfId="71" xr:uid="{00000000-0005-0000-0000-000046000000}"/>
    <cellStyle name="section" xfId="72" xr:uid="{00000000-0005-0000-0000-000047000000}"/>
    <cellStyle name="subhead" xfId="73" xr:uid="{00000000-0005-0000-0000-000048000000}"/>
    <cellStyle name="Text Indent A" xfId="74" xr:uid="{00000000-0005-0000-0000-000049000000}"/>
    <cellStyle name="Text Indent B" xfId="75" xr:uid="{00000000-0005-0000-0000-00004A000000}"/>
    <cellStyle name="Text Indent C" xfId="76" xr:uid="{00000000-0005-0000-0000-00004B000000}"/>
    <cellStyle name="title" xfId="77" xr:uid="{00000000-0005-0000-0000-00004C000000}"/>
    <cellStyle name="Virg・ [0]_RESULTS" xfId="78" xr:uid="{00000000-0005-0000-0000-00004D000000}"/>
    <cellStyle name="Virg・_RESULTS" xfId="79" xr:uid="{00000000-0005-0000-0000-00004E000000}"/>
    <cellStyle name="アクセント 1" xfId="80" builtinId="29" customBuiltin="1"/>
    <cellStyle name="アクセント 2" xfId="81" builtinId="33" customBuiltin="1"/>
    <cellStyle name="アクセント 3" xfId="82" builtinId="37" customBuiltin="1"/>
    <cellStyle name="アクセント 4" xfId="83" builtinId="41" customBuiltin="1"/>
    <cellStyle name="アクセント 5" xfId="84" builtinId="45" customBuiltin="1"/>
    <cellStyle name="アクセント 6" xfId="85" builtinId="49" customBuiltin="1"/>
    <cellStyle name="タイトル" xfId="86" builtinId="15" customBuiltin="1"/>
    <cellStyle name="チェック セル" xfId="87" builtinId="23" customBuiltin="1"/>
    <cellStyle name="どちらでもない" xfId="88" builtinId="28" customBuiltin="1"/>
    <cellStyle name="ﾄ褊褂燾・[0]_PERSONAL" xfId="89" xr:uid="{00000000-0005-0000-0000-000058000000}"/>
    <cellStyle name="ﾄ褊褂燾饑PERSONAL" xfId="90" xr:uid="{00000000-0005-0000-0000-000059000000}"/>
    <cellStyle name="パーセント" xfId="120" builtinId="5"/>
    <cellStyle name="パーセント 2" xfId="119" xr:uid="{00000000-0005-0000-0000-00005A000000}"/>
    <cellStyle name="ﾊﾟ-ｾﾝﾄ" xfId="91" xr:uid="{00000000-0005-0000-0000-00005B000000}"/>
    <cellStyle name="ﾎ磊隆_PERSONAL" xfId="92" xr:uid="{00000000-0005-0000-0000-00005C000000}"/>
    <cellStyle name="メモ" xfId="93" builtinId="10" customBuiltin="1"/>
    <cellStyle name="ﾔ竟瑙糺・[0]_PERSONAL" xfId="94" xr:uid="{00000000-0005-0000-0000-00005E000000}"/>
    <cellStyle name="ﾔ竟瑙糺饑PERSONAL" xfId="95" xr:uid="{00000000-0005-0000-0000-00005F000000}"/>
    <cellStyle name="リンク セル" xfId="96" builtinId="24" customBuiltin="1"/>
    <cellStyle name="悪い" xfId="97" builtinId="27" customBuiltin="1"/>
    <cellStyle name="計算" xfId="98" builtinId="22" customBuiltin="1"/>
    <cellStyle name="警告文" xfId="99" builtinId="11" customBuiltin="1"/>
    <cellStyle name="桁区切り" xfId="100" builtinId="6"/>
    <cellStyle name="桁区切り 7" xfId="118" xr:uid="{00000000-0005-0000-0000-000066000000}"/>
    <cellStyle name="桁区切り_工事内訳書(諏訪二葉屋根)" xfId="101" xr:uid="{00000000-0005-0000-0000-000067000000}"/>
    <cellStyle name="見出し 1" xfId="102" builtinId="16" customBuiltin="1"/>
    <cellStyle name="見出し 2" xfId="103" builtinId="17" customBuiltin="1"/>
    <cellStyle name="見出し 3" xfId="104" builtinId="18" customBuiltin="1"/>
    <cellStyle name="見出し 4" xfId="105" builtinId="19" customBuiltin="1"/>
    <cellStyle name="集計" xfId="106" builtinId="25" customBuiltin="1"/>
    <cellStyle name="出力" xfId="107" builtinId="21" customBuiltin="1"/>
    <cellStyle name="上の原" xfId="108" xr:uid="{00000000-0005-0000-0000-00006E000000}"/>
    <cellStyle name="説明文" xfId="109" builtinId="53" customBuiltin="1"/>
    <cellStyle name="通浦 [0.00]_laroux" xfId="110" xr:uid="{00000000-0005-0000-0000-000070000000}"/>
    <cellStyle name="通浦_laroux" xfId="111" xr:uid="{00000000-0005-0000-0000-000071000000}"/>
    <cellStyle name="入力" xfId="112" builtinId="20" customBuiltin="1"/>
    <cellStyle name="標準" xfId="0" builtinId="0"/>
    <cellStyle name="標準 2" xfId="117" xr:uid="{00000000-0005-0000-0000-000074000000}"/>
    <cellStyle name="標準_工事内訳書(諏訪二葉屋根)" xfId="113" xr:uid="{00000000-0005-0000-0000-000075000000}"/>
    <cellStyle name="標準_低入基準価格算出表" xfId="114" xr:uid="{00000000-0005-0000-0000-000078000000}"/>
    <cellStyle name="未定義" xfId="115" xr:uid="{00000000-0005-0000-0000-000079000000}"/>
    <cellStyle name="良い" xfId="11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22</xdr:row>
      <xdr:rowOff>8965</xdr:rowOff>
    </xdr:from>
    <xdr:to>
      <xdr:col>6</xdr:col>
      <xdr:colOff>704850</xdr:colOff>
      <xdr:row>26</xdr:row>
      <xdr:rowOff>9525</xdr:rowOff>
    </xdr:to>
    <xdr:sp macro="" textlink="">
      <xdr:nvSpPr>
        <xdr:cNvPr id="2150" name="AutoShape 1">
          <a:extLst>
            <a:ext uri="{FF2B5EF4-FFF2-40B4-BE49-F238E27FC236}">
              <a16:creationId xmlns:a16="http://schemas.microsoft.com/office/drawing/2014/main" id="{00000000-0008-0000-0500-000066080000}"/>
            </a:ext>
          </a:extLst>
        </xdr:cNvPr>
        <xdr:cNvSpPr>
          <a:spLocks/>
        </xdr:cNvSpPr>
      </xdr:nvSpPr>
      <xdr:spPr bwMode="auto">
        <a:xfrm>
          <a:off x="7191375" y="7552765"/>
          <a:ext cx="352425" cy="1372160"/>
        </a:xfrm>
        <a:prstGeom prst="rightBrace">
          <a:avLst>
            <a:gd name="adj1" fmla="val 48077"/>
            <a:gd name="adj2" fmla="val 61801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276225</xdr:colOff>
      <xdr:row>22</xdr:row>
      <xdr:rowOff>180975</xdr:rowOff>
    </xdr:from>
    <xdr:to>
      <xdr:col>17</xdr:col>
      <xdr:colOff>9525</xdr:colOff>
      <xdr:row>25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E9A8CD-5E56-4422-A9BE-657DFCF0DC40}"/>
            </a:ext>
          </a:extLst>
        </xdr:cNvPr>
        <xdr:cNvSpPr txBox="1"/>
      </xdr:nvSpPr>
      <xdr:spPr>
        <a:xfrm>
          <a:off x="10458450" y="7934325"/>
          <a:ext cx="2209800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工事施設費・環境安全費</a:t>
          </a:r>
          <a:r>
            <a:rPr kumimoji="1" lang="ja-JP" altLang="en-US" sz="1100" b="1"/>
            <a:t>について、</a:t>
          </a:r>
          <a:endParaRPr kumimoji="1" lang="en-US" altLang="ja-JP" sz="1100" b="1"/>
        </a:p>
        <a:p>
          <a:r>
            <a:rPr kumimoji="1" lang="ja-JP" altLang="en-US" sz="1100" b="1"/>
            <a:t>「仮囲い」を含む場合は、「工事用看板、仮囲い含む」とすること。</a:t>
          </a:r>
        </a:p>
        <a:p>
          <a:r>
            <a:rPr kumimoji="1" lang="ja-JP" altLang="en-US" sz="1100" b="1"/>
            <a:t>「交通誘導警備員」を積上計上する場合も同様。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総括"/>
      <sheetName val="経費計算"/>
      <sheetName val="電気"/>
      <sheetName val="代価表"/>
      <sheetName val="見積比較"/>
      <sheetName val="ﾊﾞﾝ複合"/>
      <sheetName val="特例加算適用申請額"/>
      <sheetName val="出来高復命"/>
      <sheetName val="出来高内訳"/>
      <sheetName val="主体"/>
      <sheetName val="自転車"/>
      <sheetName val="代価 (１)"/>
      <sheetName val="代価"/>
      <sheetName val="凡例"/>
      <sheetName val="建築"/>
      <sheetName val="入力表"/>
      <sheetName val="計算"/>
      <sheetName val="電気０１"/>
      <sheetName val="明細書(機械)"/>
      <sheetName val="比較"/>
      <sheetName val="見積調書総括表"/>
      <sheetName val="代価表（1-8）"/>
      <sheetName val="機材(9)"/>
      <sheetName val="配管(10)"/>
      <sheetName val="給水埋設(11)"/>
      <sheetName val="排水埋設(12)"/>
      <sheetName val="数量調書"/>
      <sheetName val="表紙 "/>
      <sheetName val="総括表"/>
      <sheetName val="諸経費計算2"/>
      <sheetName val="諸経費入力2"/>
      <sheetName val="内訳書"/>
      <sheetName val="複合単価表"/>
      <sheetName val="見積複合"/>
      <sheetName val="外灯基礎"/>
      <sheetName val="分電盤"/>
      <sheetName val="数量調書３号棟"/>
      <sheetName val="特例加算"/>
      <sheetName val="空建"/>
      <sheetName val="明細書"/>
      <sheetName val="諸経費(H11) "/>
      <sheetName val="諸経費(H11)  (機)"/>
      <sheetName val="諸経費(H11)  (電)"/>
      <sheetName val="明細書 (変更)"/>
      <sheetName val="明細書 (変更) (更埴市単価)"/>
      <sheetName val="明細書(電気)"/>
      <sheetName val="代価表A2"/>
      <sheetName val="集計表"/>
      <sheetName val="代価表3"/>
      <sheetName val="ポール5"/>
      <sheetName val="ポール基礎6"/>
      <sheetName val="土工事B1"/>
      <sheetName val="接地工事8"/>
      <sheetName val="代価表4"/>
      <sheetName val="代価表A1"/>
      <sheetName val="諸経費 "/>
      <sheetName val="諸経費 (機)"/>
      <sheetName val="諸経費 (電)"/>
      <sheetName val="一般便所"/>
      <sheetName val="職員便所"/>
      <sheetName val="ｸﾞﾗﾝﾄﾞﾄｲﾚ"/>
      <sheetName val="仮設土ｺﾝ"/>
      <sheetName val="雑"/>
      <sheetName val="単価表"/>
      <sheetName val="目次"/>
      <sheetName val="計算&lt;低層&gt;"/>
      <sheetName val="計算&lt;中層&gt;"/>
      <sheetName val="計算&lt;高層&gt;"/>
      <sheetName val="率表（Ａ）"/>
      <sheetName val="率表（Ｅ）"/>
      <sheetName val="率表（Ｍ）"/>
      <sheetName val="率表（外）"/>
      <sheetName val="その他"/>
      <sheetName val="目次 (2)"/>
      <sheetName val="Module1"/>
      <sheetName val="査定一覧表"/>
      <sheetName val="仮設土"/>
      <sheetName val="木工事"/>
      <sheetName val="大工 "/>
      <sheetName val="材木"/>
      <sheetName val="屋根"/>
      <sheetName val="塗装"/>
      <sheetName val="単価表2"/>
      <sheetName val="単価表2 (ベンチ)"/>
      <sheetName val="表紙 (2)"/>
      <sheetName val="表紙 (建)"/>
      <sheetName val="表紙 (電) "/>
      <sheetName val="表紙 (機) "/>
      <sheetName val="表紙 (建単)"/>
      <sheetName val="表紙 (電単)"/>
      <sheetName val="表紙 (機単)"/>
      <sheetName val="大工"/>
      <sheetName val="左官"/>
      <sheetName val="ガラス"/>
      <sheetName val="内外装"/>
      <sheetName val="外構工事"/>
      <sheetName val="Sheet3"/>
      <sheetName val="Sheet4"/>
      <sheetName val="Sheet5"/>
      <sheetName val="Sheet6"/>
      <sheetName val="Sheet8"/>
      <sheetName val="Sheet7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照明"/>
      <sheetName val="弱電機器"/>
      <sheetName val="Sheet1"/>
      <sheetName val="盤類"/>
      <sheetName val="XXXXXX"/>
      <sheetName val="大総括 "/>
      <sheetName val="建築総括 "/>
      <sheetName val="管理・普通教室棟"/>
      <sheetName val="普通教室棟1"/>
      <sheetName val="渡り廊下"/>
      <sheetName val="普通教室棟"/>
      <sheetName val="拾い書（管理・普通）"/>
      <sheetName val="拾い書（普通）"/>
      <sheetName val="拾い書（渡り廊下） "/>
      <sheetName val="管理棟外階段"/>
      <sheetName val="特別棟外階段"/>
      <sheetName val="ケーブル移設工事"/>
      <sheetName val="飛散防止フィルム工事"/>
      <sheetName val="飛散防止フィルム（予備）"/>
      <sheetName val="屋内運動場"/>
      <sheetName val="ﾊﾞｯｸﾃﾞｰﾀ"/>
      <sheetName val="cleaned"/>
    </sheetNames>
    <definedNames>
      <definedName name="Module1.SAN"/>
    </defined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28">
          <cell r="E28" t="str">
            <v>共通仮設費率</v>
          </cell>
        </row>
        <row r="29">
          <cell r="E29" t="str">
            <v>現場経費率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>
        <row r="416">
          <cell r="F416">
            <v>15436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>
        <row r="56">
          <cell r="U56" t="str">
            <v>/C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"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48" zoomScaleSheetLayoutView="4" workbookViewId="0"/>
  </sheetViews>
  <sheetFormatPr defaultRowHeight="13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1"/>
  <sheetViews>
    <sheetView topLeftCell="A19" zoomScale="85" zoomScaleNormal="85" zoomScaleSheetLayoutView="75" workbookViewId="0">
      <selection activeCell="P22" sqref="P22"/>
    </sheetView>
  </sheetViews>
  <sheetFormatPr defaultColWidth="9" defaultRowHeight="30" customHeight="1"/>
  <cols>
    <col min="1" max="1" width="11.08984375" style="48" customWidth="1"/>
    <col min="2" max="5" width="11.08984375" style="47" customWidth="1"/>
    <col min="6" max="6" width="11.08984375" style="48" customWidth="1"/>
    <col min="7" max="8" width="11.08984375" style="47" customWidth="1"/>
    <col min="9" max="9" width="11.08984375" style="49" customWidth="1"/>
    <col min="10" max="12" width="11.08984375" style="47" customWidth="1"/>
    <col min="13" max="16384" width="9" style="47"/>
  </cols>
  <sheetData>
    <row r="1" spans="1:12" ht="30" customHeight="1">
      <c r="A1" s="173"/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7"/>
    </row>
    <row r="2" spans="1:12" ht="30" customHeight="1">
      <c r="A2" s="174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2"/>
    </row>
    <row r="3" spans="1:12" ht="30" customHeight="1">
      <c r="A3" s="174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2"/>
    </row>
    <row r="4" spans="1:12" ht="30" customHeight="1">
      <c r="A4" s="168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70"/>
    </row>
    <row r="5" spans="1:12" ht="30" customHeight="1">
      <c r="A5" s="168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70"/>
    </row>
    <row r="6" spans="1:12" ht="10.75" customHeight="1">
      <c r="A6" s="168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70"/>
    </row>
    <row r="7" spans="1:12" ht="10.75" customHeight="1">
      <c r="A7" s="168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70"/>
    </row>
    <row r="8" spans="1:12" ht="10.75" customHeight="1">
      <c r="A8" s="168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70"/>
    </row>
    <row r="9" spans="1:12" ht="30" customHeight="1">
      <c r="A9" s="181" t="s">
        <v>80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3"/>
    </row>
    <row r="10" spans="1:12" ht="30" customHeight="1">
      <c r="A10" s="184" t="s">
        <v>83</v>
      </c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6"/>
    </row>
    <row r="11" spans="1:12" ht="30" customHeight="1">
      <c r="A11" s="184"/>
      <c r="B11" s="185"/>
      <c r="C11" s="185"/>
      <c r="D11" s="185"/>
      <c r="E11" s="185"/>
      <c r="F11" s="185"/>
      <c r="G11" s="185"/>
      <c r="H11" s="185"/>
      <c r="I11" s="185"/>
      <c r="J11" s="185"/>
      <c r="K11" s="185"/>
      <c r="L11" s="186"/>
    </row>
    <row r="12" spans="1:12" ht="30" customHeight="1">
      <c r="A12" s="168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70"/>
    </row>
    <row r="13" spans="1:12" ht="30" customHeight="1">
      <c r="A13" s="178" t="s">
        <v>23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80"/>
    </row>
    <row r="14" spans="1:12" ht="46.75" customHeight="1">
      <c r="A14" s="168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70"/>
    </row>
    <row r="15" spans="1:12" ht="46.75" customHeight="1">
      <c r="A15" s="168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70"/>
    </row>
    <row r="16" spans="1:12" ht="30" customHeight="1">
      <c r="A16" s="168"/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70"/>
    </row>
    <row r="17" spans="1:12" ht="30" customHeight="1" thickBot="1">
      <c r="A17" s="175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7"/>
    </row>
    <row r="41" spans="3:3" ht="30" customHeight="1">
      <c r="C41" s="100"/>
    </row>
  </sheetData>
  <mergeCells count="25">
    <mergeCell ref="A16:L16"/>
    <mergeCell ref="A17:L17"/>
    <mergeCell ref="A14:L14"/>
    <mergeCell ref="A13:L13"/>
    <mergeCell ref="C2:D3"/>
    <mergeCell ref="E2:F3"/>
    <mergeCell ref="G2:H3"/>
    <mergeCell ref="A9:L9"/>
    <mergeCell ref="A15:L15"/>
    <mergeCell ref="A12:L12"/>
    <mergeCell ref="A10:L11"/>
    <mergeCell ref="I1:J1"/>
    <mergeCell ref="K1:L1"/>
    <mergeCell ref="A8:L8"/>
    <mergeCell ref="I2:J3"/>
    <mergeCell ref="K2:L3"/>
    <mergeCell ref="A1:B1"/>
    <mergeCell ref="C1:D1"/>
    <mergeCell ref="A2:B3"/>
    <mergeCell ref="A5:L5"/>
    <mergeCell ref="A6:L6"/>
    <mergeCell ref="A4:L4"/>
    <mergeCell ref="A7:L7"/>
    <mergeCell ref="E1:F1"/>
    <mergeCell ref="G1:H1"/>
  </mergeCells>
  <phoneticPr fontId="2"/>
  <printOptions horizontalCentered="1" verticalCentered="1"/>
  <pageMargins left="0.59055118110236227" right="0.59055118110236227" top="0.62992125984251968" bottom="0.47244094488188981" header="0.39370078740157483" footer="0.23622047244094491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63"/>
  <sheetViews>
    <sheetView tabSelected="1" view="pageBreakPreview" topLeftCell="A14" zoomScale="85" zoomScaleNormal="100" zoomScaleSheetLayoutView="85" workbookViewId="0">
      <selection activeCell="C22" sqref="C22"/>
    </sheetView>
  </sheetViews>
  <sheetFormatPr defaultColWidth="9" defaultRowHeight="30" customHeight="1"/>
  <cols>
    <col min="1" max="1" width="3.08984375" style="1" customWidth="1"/>
    <col min="2" max="2" width="29.6328125" style="2" customWidth="1"/>
    <col min="3" max="3" width="37.36328125" style="2" customWidth="1"/>
    <col min="4" max="4" width="9" style="2"/>
    <col min="5" max="5" width="1.6328125" style="2" customWidth="1"/>
    <col min="6" max="6" width="9" style="1"/>
    <col min="7" max="7" width="12.6328125" style="2" bestFit="1" customWidth="1"/>
    <col min="8" max="8" width="1.6328125" style="2" customWidth="1"/>
    <col min="9" max="9" width="10.453125" style="46" bestFit="1" customWidth="1"/>
    <col min="10" max="10" width="1.6328125" style="2" customWidth="1"/>
    <col min="11" max="11" width="11.81640625" style="2" customWidth="1"/>
    <col min="12" max="12" width="11.453125" style="2" customWidth="1"/>
    <col min="13" max="13" width="12" style="2" customWidth="1"/>
    <col min="14" max="16384" width="9" style="2"/>
  </cols>
  <sheetData>
    <row r="1" spans="1:13" ht="27.65" customHeight="1">
      <c r="A1" s="212" t="s">
        <v>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3" ht="27.65" customHeight="1">
      <c r="A2" s="190" t="s">
        <v>1</v>
      </c>
      <c r="B2" s="204"/>
      <c r="C2" s="191"/>
      <c r="D2" s="190" t="s">
        <v>2</v>
      </c>
      <c r="E2" s="204"/>
      <c r="F2" s="191"/>
      <c r="G2" s="190" t="s">
        <v>3</v>
      </c>
      <c r="H2" s="204"/>
      <c r="I2" s="204"/>
      <c r="J2" s="191"/>
      <c r="K2" s="190" t="s">
        <v>4</v>
      </c>
      <c r="L2" s="191"/>
      <c r="M2" s="116"/>
    </row>
    <row r="3" spans="1:13" ht="27.65" customHeight="1">
      <c r="A3" s="12" t="s">
        <v>5</v>
      </c>
      <c r="B3" s="81"/>
      <c r="C3" s="82"/>
      <c r="D3" s="216" t="s">
        <v>6</v>
      </c>
      <c r="E3" s="217"/>
      <c r="F3" s="218"/>
      <c r="G3" s="213"/>
      <c r="H3" s="214"/>
      <c r="I3" s="214"/>
      <c r="J3" s="82"/>
      <c r="K3" s="12"/>
      <c r="L3" s="82"/>
      <c r="M3" s="117"/>
    </row>
    <row r="4" spans="1:13" ht="27.65" customHeight="1">
      <c r="A4" s="71"/>
      <c r="B4" s="6"/>
      <c r="C4" s="5"/>
      <c r="D4" s="4"/>
      <c r="E4" s="6"/>
      <c r="F4" s="75"/>
      <c r="G4" s="215"/>
      <c r="H4" s="198"/>
      <c r="I4" s="198"/>
      <c r="J4" s="5"/>
      <c r="K4" s="4"/>
      <c r="L4" s="5"/>
    </row>
    <row r="5" spans="1:13" ht="27.65" customHeight="1">
      <c r="A5" s="4" t="s">
        <v>7</v>
      </c>
      <c r="B5" s="6"/>
      <c r="C5" s="5"/>
      <c r="D5" s="194"/>
      <c r="E5" s="195"/>
      <c r="F5" s="196"/>
      <c r="G5" s="197"/>
      <c r="H5" s="198"/>
      <c r="I5" s="198"/>
      <c r="J5" s="5"/>
      <c r="K5" s="4"/>
      <c r="L5" s="5"/>
    </row>
    <row r="6" spans="1:13" ht="27.65" customHeight="1">
      <c r="A6" s="83"/>
      <c r="B6" s="208"/>
      <c r="C6" s="209"/>
      <c r="D6" s="194" t="s">
        <v>6</v>
      </c>
      <c r="E6" s="195"/>
      <c r="F6" s="196"/>
      <c r="G6" s="197"/>
      <c r="H6" s="198"/>
      <c r="I6" s="198"/>
      <c r="J6" s="5"/>
      <c r="K6" s="4"/>
      <c r="L6" s="5"/>
    </row>
    <row r="7" spans="1:13" ht="27.65" customHeight="1">
      <c r="A7" s="83"/>
      <c r="B7" s="208"/>
      <c r="C7" s="209"/>
      <c r="D7" s="194"/>
      <c r="E7" s="195"/>
      <c r="F7" s="196"/>
      <c r="G7" s="197"/>
      <c r="H7" s="198"/>
      <c r="I7" s="198"/>
      <c r="J7" s="5"/>
      <c r="K7" s="4"/>
      <c r="L7" s="5"/>
    </row>
    <row r="8" spans="1:13" ht="27.65" customHeight="1">
      <c r="A8" s="83"/>
      <c r="B8" s="77"/>
      <c r="C8" s="78"/>
      <c r="D8" s="194"/>
      <c r="E8" s="195"/>
      <c r="F8" s="196"/>
      <c r="G8" s="197"/>
      <c r="H8" s="199"/>
      <c r="I8" s="199"/>
      <c r="J8" s="5"/>
      <c r="K8" s="4"/>
      <c r="L8" s="5"/>
    </row>
    <row r="9" spans="1:13" ht="27.65" customHeight="1">
      <c r="A9" s="83"/>
      <c r="B9" s="77" t="s">
        <v>8</v>
      </c>
      <c r="C9" s="78"/>
      <c r="D9" s="71"/>
      <c r="E9" s="72"/>
      <c r="F9" s="75"/>
      <c r="G9" s="197"/>
      <c r="H9" s="199"/>
      <c r="I9" s="199"/>
      <c r="J9" s="5"/>
      <c r="K9" s="4"/>
      <c r="L9" s="5"/>
    </row>
    <row r="10" spans="1:13" ht="27.65" customHeight="1">
      <c r="A10" s="4"/>
      <c r="B10" s="6"/>
      <c r="C10" s="5"/>
      <c r="D10" s="194"/>
      <c r="E10" s="195"/>
      <c r="F10" s="196"/>
      <c r="G10" s="197"/>
      <c r="H10" s="199"/>
      <c r="I10" s="199"/>
      <c r="J10" s="5"/>
      <c r="K10" s="4"/>
      <c r="L10" s="5"/>
    </row>
    <row r="11" spans="1:13" ht="27.65" customHeight="1">
      <c r="A11" s="4" t="s">
        <v>9</v>
      </c>
      <c r="B11" s="6"/>
      <c r="C11" s="5"/>
      <c r="D11" s="194" t="s">
        <v>6</v>
      </c>
      <c r="E11" s="195"/>
      <c r="F11" s="196"/>
      <c r="G11" s="197"/>
      <c r="H11" s="199"/>
      <c r="I11" s="199"/>
      <c r="J11" s="5"/>
      <c r="K11" s="4"/>
      <c r="L11" s="5"/>
    </row>
    <row r="12" spans="1:13" ht="27.65" customHeight="1">
      <c r="A12" s="4"/>
      <c r="B12" s="6"/>
      <c r="C12" s="5"/>
      <c r="D12" s="71"/>
      <c r="E12" s="72"/>
      <c r="F12" s="75"/>
      <c r="G12" s="73"/>
      <c r="H12" s="74"/>
      <c r="I12" s="74"/>
      <c r="J12" s="5"/>
      <c r="K12" s="4"/>
      <c r="L12" s="5"/>
    </row>
    <row r="13" spans="1:13" ht="27.65" customHeight="1">
      <c r="A13" s="194" t="s">
        <v>10</v>
      </c>
      <c r="B13" s="195"/>
      <c r="C13" s="75"/>
      <c r="D13" s="4"/>
      <c r="E13" s="6"/>
      <c r="F13" s="75"/>
      <c r="G13" s="197"/>
      <c r="H13" s="199"/>
      <c r="I13" s="199"/>
      <c r="J13" s="5"/>
      <c r="K13" s="4"/>
      <c r="L13" s="5"/>
    </row>
    <row r="14" spans="1:13" ht="27.65" customHeight="1">
      <c r="A14" s="71"/>
      <c r="B14" s="77"/>
      <c r="C14" s="78"/>
      <c r="D14" s="71"/>
      <c r="E14" s="72"/>
      <c r="F14" s="75"/>
      <c r="G14" s="73"/>
      <c r="H14" s="76"/>
      <c r="I14" s="76"/>
      <c r="J14" s="5"/>
      <c r="K14" s="4"/>
      <c r="L14" s="5"/>
    </row>
    <row r="15" spans="1:13" ht="27.65" customHeight="1">
      <c r="A15" s="4" t="s">
        <v>11</v>
      </c>
      <c r="B15" s="6"/>
      <c r="C15" s="5"/>
      <c r="D15" s="194" t="s">
        <v>6</v>
      </c>
      <c r="E15" s="195"/>
      <c r="F15" s="196"/>
      <c r="G15" s="202"/>
      <c r="H15" s="203"/>
      <c r="I15" s="203"/>
      <c r="J15" s="5"/>
      <c r="K15" s="4"/>
      <c r="L15" s="5"/>
    </row>
    <row r="16" spans="1:13" ht="27.65" customHeight="1">
      <c r="A16" s="71"/>
      <c r="B16" s="208"/>
      <c r="C16" s="209"/>
      <c r="D16" s="194"/>
      <c r="E16" s="195"/>
      <c r="F16" s="196"/>
      <c r="G16" s="197"/>
      <c r="H16" s="198"/>
      <c r="I16" s="198"/>
      <c r="J16" s="5"/>
      <c r="K16" s="4"/>
      <c r="L16" s="5"/>
    </row>
    <row r="17" spans="1:15" ht="27.65" customHeight="1">
      <c r="A17" s="4"/>
      <c r="B17" s="6"/>
      <c r="C17" s="5"/>
      <c r="D17" s="194"/>
      <c r="E17" s="195"/>
      <c r="F17" s="196"/>
      <c r="G17" s="202"/>
      <c r="H17" s="203"/>
      <c r="I17" s="203"/>
      <c r="J17" s="5"/>
      <c r="K17" s="4"/>
      <c r="L17" s="5"/>
    </row>
    <row r="18" spans="1:15" ht="27.65" customHeight="1">
      <c r="A18" s="71"/>
      <c r="B18" s="208"/>
      <c r="C18" s="209"/>
      <c r="D18" s="194"/>
      <c r="E18" s="195"/>
      <c r="F18" s="196"/>
      <c r="G18" s="197"/>
      <c r="H18" s="198"/>
      <c r="I18" s="198"/>
      <c r="J18" s="5"/>
      <c r="K18" s="4"/>
      <c r="L18" s="5"/>
      <c r="O18" s="161"/>
    </row>
    <row r="19" spans="1:15" ht="27.65" customHeight="1">
      <c r="A19" s="205" t="s">
        <v>12</v>
      </c>
      <c r="B19" s="206"/>
      <c r="C19" s="207"/>
      <c r="D19" s="7"/>
      <c r="E19" s="8"/>
      <c r="F19" s="9"/>
      <c r="G19" s="200"/>
      <c r="H19" s="201"/>
      <c r="I19" s="201"/>
      <c r="J19" s="10"/>
      <c r="K19" s="7"/>
      <c r="L19" s="10"/>
      <c r="M19" s="90"/>
      <c r="O19" s="161"/>
    </row>
    <row r="20" spans="1:15" s="1" customFormat="1" ht="27.65" customHeight="1">
      <c r="A20" s="190" t="s">
        <v>13</v>
      </c>
      <c r="B20" s="191"/>
      <c r="C20" s="3" t="s">
        <v>14</v>
      </c>
      <c r="D20" s="190" t="s">
        <v>15</v>
      </c>
      <c r="E20" s="191"/>
      <c r="F20" s="11" t="s">
        <v>16</v>
      </c>
      <c r="G20" s="190" t="s">
        <v>17</v>
      </c>
      <c r="H20" s="191"/>
      <c r="I20" s="192" t="s">
        <v>18</v>
      </c>
      <c r="J20" s="193"/>
      <c r="K20" s="190" t="s">
        <v>19</v>
      </c>
      <c r="L20" s="191"/>
    </row>
    <row r="21" spans="1:15" s="1" customFormat="1" ht="27.65" customHeight="1">
      <c r="A21" s="12" t="s">
        <v>20</v>
      </c>
      <c r="B21" s="13"/>
      <c r="C21" s="14"/>
      <c r="D21" s="15"/>
      <c r="E21" s="16"/>
      <c r="F21" s="17"/>
      <c r="G21" s="15"/>
      <c r="H21" s="16"/>
      <c r="I21" s="18"/>
      <c r="J21" s="19"/>
      <c r="K21" s="15"/>
      <c r="L21" s="16"/>
    </row>
    <row r="22" spans="1:15" s="1" customFormat="1" ht="27.65" customHeight="1">
      <c r="A22" s="20" t="s">
        <v>22</v>
      </c>
      <c r="B22" s="92"/>
      <c r="C22" s="22"/>
      <c r="D22" s="23"/>
      <c r="E22" s="24"/>
      <c r="F22" s="25"/>
      <c r="G22" s="23"/>
      <c r="H22" s="24"/>
      <c r="I22" s="26"/>
      <c r="J22" s="27"/>
      <c r="K22" s="23"/>
      <c r="L22" s="24"/>
    </row>
    <row r="23" spans="1:15" s="1" customFormat="1" ht="27.65" customHeight="1">
      <c r="A23" s="84"/>
      <c r="B23" s="112" t="s">
        <v>76</v>
      </c>
      <c r="C23" s="30"/>
      <c r="D23" s="23">
        <v>1</v>
      </c>
      <c r="E23" s="24"/>
      <c r="F23" s="25" t="s">
        <v>6</v>
      </c>
      <c r="G23" s="23"/>
      <c r="H23" s="24"/>
      <c r="I23" s="26"/>
      <c r="J23" s="27"/>
      <c r="K23" s="23"/>
      <c r="L23" s="24"/>
    </row>
    <row r="24" spans="1:15" s="1" customFormat="1" ht="27.65" customHeight="1">
      <c r="A24" s="84"/>
      <c r="B24" s="112" t="s">
        <v>79</v>
      </c>
      <c r="C24" s="99" t="s">
        <v>51</v>
      </c>
      <c r="D24" s="23">
        <v>1</v>
      </c>
      <c r="E24" s="24"/>
      <c r="F24" s="25" t="s">
        <v>6</v>
      </c>
      <c r="G24" s="23"/>
      <c r="H24" s="24"/>
      <c r="I24" s="26"/>
      <c r="J24" s="27"/>
      <c r="K24" s="23"/>
      <c r="L24" s="24"/>
    </row>
    <row r="25" spans="1:15" s="1" customFormat="1" ht="27.65" customHeight="1">
      <c r="A25" s="28"/>
      <c r="B25" s="112" t="s">
        <v>77</v>
      </c>
      <c r="C25" s="30"/>
      <c r="D25" s="23">
        <v>1</v>
      </c>
      <c r="E25" s="24"/>
      <c r="F25" s="25" t="s">
        <v>6</v>
      </c>
      <c r="G25" s="23"/>
      <c r="H25" s="24"/>
      <c r="I25" s="31"/>
      <c r="J25" s="27"/>
      <c r="K25" s="23"/>
      <c r="L25" s="24"/>
    </row>
    <row r="26" spans="1:15" s="1" customFormat="1" ht="27.65" customHeight="1">
      <c r="A26" s="28"/>
      <c r="B26" s="112" t="s">
        <v>78</v>
      </c>
      <c r="C26" s="30"/>
      <c r="D26" s="23">
        <v>1</v>
      </c>
      <c r="E26" s="24"/>
      <c r="F26" s="25" t="s">
        <v>6</v>
      </c>
      <c r="G26" s="23"/>
      <c r="H26" s="24"/>
      <c r="I26" s="31"/>
      <c r="J26" s="27"/>
      <c r="K26" s="23"/>
      <c r="L26" s="24"/>
    </row>
    <row r="27" spans="1:15" s="1" customFormat="1" ht="27.65" customHeight="1">
      <c r="A27" s="28"/>
      <c r="B27" s="29"/>
      <c r="C27" s="32"/>
      <c r="D27" s="23"/>
      <c r="E27" s="24"/>
      <c r="F27" s="25"/>
      <c r="G27" s="23"/>
      <c r="H27" s="24"/>
      <c r="I27" s="26"/>
      <c r="J27" s="27"/>
      <c r="K27" s="23"/>
      <c r="L27" s="24"/>
    </row>
    <row r="28" spans="1:15" s="1" customFormat="1" ht="27.65" customHeight="1">
      <c r="A28" s="119"/>
      <c r="B28" s="112"/>
      <c r="C28" s="32"/>
      <c r="D28" s="23"/>
      <c r="E28" s="24"/>
      <c r="F28" s="25"/>
      <c r="G28" s="23"/>
      <c r="H28" s="24"/>
      <c r="I28" s="26"/>
      <c r="J28" s="27"/>
      <c r="K28" s="23"/>
      <c r="L28" s="24"/>
    </row>
    <row r="29" spans="1:15" s="1" customFormat="1" ht="27.65" customHeight="1">
      <c r="A29" s="80"/>
      <c r="B29" s="92"/>
      <c r="C29" s="30"/>
      <c r="D29" s="23"/>
      <c r="E29" s="24"/>
      <c r="F29" s="25"/>
      <c r="G29" s="23"/>
      <c r="H29" s="24"/>
      <c r="I29" s="26"/>
      <c r="J29" s="27"/>
      <c r="K29" s="23"/>
      <c r="L29" s="24"/>
    </row>
    <row r="30" spans="1:15" s="1" customFormat="1" ht="27.65" customHeight="1">
      <c r="A30" s="28"/>
      <c r="B30" s="92"/>
      <c r="C30" s="93"/>
      <c r="D30" s="50"/>
      <c r="E30" s="29"/>
      <c r="F30" s="79"/>
      <c r="G30" s="31"/>
      <c r="H30" s="29"/>
      <c r="I30" s="31"/>
      <c r="J30" s="29"/>
      <c r="K30" s="67"/>
      <c r="L30" s="24"/>
    </row>
    <row r="31" spans="1:15" s="1" customFormat="1" ht="27.65" customHeight="1">
      <c r="A31" s="28"/>
      <c r="B31" s="21"/>
      <c r="C31" s="85"/>
      <c r="D31" s="86"/>
      <c r="E31" s="24"/>
      <c r="F31" s="25"/>
      <c r="G31" s="23"/>
      <c r="H31" s="24"/>
      <c r="I31" s="87"/>
      <c r="J31" s="27"/>
      <c r="K31" s="88"/>
      <c r="L31" s="21"/>
    </row>
    <row r="32" spans="1:15" s="1" customFormat="1" ht="27.65" customHeight="1">
      <c r="A32" s="28"/>
      <c r="B32" s="21"/>
      <c r="C32" s="85"/>
      <c r="D32" s="86"/>
      <c r="E32" s="24"/>
      <c r="F32" s="25"/>
      <c r="G32" s="23"/>
      <c r="H32" s="24"/>
      <c r="I32" s="87"/>
      <c r="J32" s="27"/>
      <c r="K32" s="88"/>
      <c r="L32" s="21"/>
    </row>
    <row r="33" spans="1:13" s="1" customFormat="1" ht="27.65" customHeight="1">
      <c r="A33" s="28"/>
      <c r="B33" s="21"/>
      <c r="C33" s="89"/>
      <c r="D33" s="86"/>
      <c r="E33" s="24"/>
      <c r="F33" s="25"/>
      <c r="G33" s="23"/>
      <c r="H33" s="24"/>
      <c r="I33" s="87"/>
      <c r="J33" s="27"/>
      <c r="K33" s="88"/>
      <c r="L33" s="21"/>
    </row>
    <row r="34" spans="1:13" s="1" customFormat="1" ht="27.65" customHeight="1">
      <c r="A34" s="28"/>
      <c r="B34" s="21"/>
      <c r="C34" s="85"/>
      <c r="D34" s="86"/>
      <c r="E34" s="24"/>
      <c r="F34" s="25"/>
      <c r="G34" s="23"/>
      <c r="H34" s="24"/>
      <c r="I34" s="87"/>
      <c r="J34" s="27"/>
      <c r="K34" s="88"/>
      <c r="L34" s="21"/>
    </row>
    <row r="35" spans="1:13" s="1" customFormat="1" ht="27.65" customHeight="1">
      <c r="A35" s="23"/>
      <c r="B35" s="21"/>
      <c r="C35" s="85"/>
      <c r="D35" s="86"/>
      <c r="E35" s="24"/>
      <c r="F35" s="25"/>
      <c r="G35" s="23"/>
      <c r="H35" s="24"/>
      <c r="I35" s="87"/>
      <c r="J35" s="27"/>
      <c r="K35" s="88"/>
      <c r="L35" s="21"/>
    </row>
    <row r="36" spans="1:13" s="1" customFormat="1" ht="27.65" customHeight="1">
      <c r="A36" s="33"/>
      <c r="B36" s="34"/>
      <c r="C36" s="30"/>
      <c r="D36" s="23"/>
      <c r="E36" s="24"/>
      <c r="F36" s="25"/>
      <c r="G36" s="23"/>
      <c r="H36" s="24"/>
      <c r="I36" s="31"/>
      <c r="J36" s="27"/>
      <c r="K36" s="23"/>
      <c r="L36" s="24"/>
    </row>
    <row r="37" spans="1:13" s="1" customFormat="1" ht="27.65" customHeight="1">
      <c r="A37" s="23"/>
      <c r="B37" s="24"/>
      <c r="C37" s="30"/>
      <c r="D37" s="23"/>
      <c r="E37" s="24"/>
      <c r="F37" s="25"/>
      <c r="G37" s="23"/>
      <c r="H37" s="24"/>
      <c r="I37" s="26"/>
      <c r="J37" s="27"/>
      <c r="K37" s="23"/>
      <c r="L37" s="24"/>
    </row>
    <row r="38" spans="1:13" s="1" customFormat="1" ht="27.65" customHeight="1">
      <c r="A38" s="68" t="s">
        <v>21</v>
      </c>
      <c r="B38" s="69"/>
      <c r="C38" s="37"/>
      <c r="D38" s="35"/>
      <c r="E38" s="36"/>
      <c r="F38" s="38"/>
      <c r="G38" s="35"/>
      <c r="H38" s="36"/>
      <c r="I38" s="70">
        <f>I25+I30</f>
        <v>0</v>
      </c>
      <c r="J38" s="39"/>
      <c r="K38" s="35"/>
      <c r="L38" s="36"/>
    </row>
    <row r="39" spans="1:13" s="1" customFormat="1" ht="27.65" customHeight="1">
      <c r="A39" s="190" t="s">
        <v>13</v>
      </c>
      <c r="B39" s="191"/>
      <c r="C39" s="3" t="s">
        <v>14</v>
      </c>
      <c r="D39" s="190" t="s">
        <v>15</v>
      </c>
      <c r="E39" s="191"/>
      <c r="F39" s="11" t="s">
        <v>16</v>
      </c>
      <c r="G39" s="190" t="s">
        <v>17</v>
      </c>
      <c r="H39" s="191"/>
      <c r="I39" s="192" t="s">
        <v>18</v>
      </c>
      <c r="J39" s="193"/>
      <c r="K39" s="190" t="s">
        <v>19</v>
      </c>
      <c r="L39" s="191"/>
    </row>
    <row r="40" spans="1:13" s="1" customFormat="1" ht="27.65" customHeight="1">
      <c r="A40" s="40" t="s">
        <v>91</v>
      </c>
      <c r="B40" s="13"/>
      <c r="C40" s="41"/>
      <c r="D40" s="51"/>
      <c r="E40" s="13"/>
      <c r="F40" s="43"/>
      <c r="G40" s="42"/>
      <c r="H40" s="13"/>
      <c r="I40" s="44"/>
      <c r="J40" s="45"/>
      <c r="K40" s="42"/>
      <c r="L40" s="13"/>
      <c r="M40" s="115"/>
    </row>
    <row r="41" spans="1:13" s="1" customFormat="1" ht="27.65" customHeight="1">
      <c r="A41" s="126" t="s">
        <v>22</v>
      </c>
      <c r="B41" s="97" t="s">
        <v>100</v>
      </c>
      <c r="C41" s="113" t="s">
        <v>132</v>
      </c>
      <c r="D41" s="114"/>
      <c r="E41" s="95"/>
      <c r="F41" s="96"/>
      <c r="G41" s="103"/>
      <c r="H41" s="5"/>
      <c r="I41" s="103"/>
      <c r="J41" s="5"/>
      <c r="K41" s="104"/>
      <c r="L41" s="118"/>
      <c r="M41" s="46"/>
    </row>
    <row r="42" spans="1:13" s="1" customFormat="1" ht="27.65" customHeight="1">
      <c r="A42" s="134"/>
      <c r="B42" s="187" t="s">
        <v>108</v>
      </c>
      <c r="C42" s="113" t="s">
        <v>109</v>
      </c>
      <c r="D42" s="120">
        <v>1</v>
      </c>
      <c r="E42" s="95"/>
      <c r="F42" s="96" t="s">
        <v>99</v>
      </c>
      <c r="G42" s="103"/>
      <c r="H42" s="5"/>
      <c r="I42" s="103"/>
      <c r="J42" s="5"/>
      <c r="K42" s="104"/>
      <c r="L42" s="118"/>
      <c r="M42" s="46"/>
    </row>
    <row r="43" spans="1:13" ht="27.65" customHeight="1">
      <c r="A43" s="136"/>
      <c r="B43" s="188"/>
      <c r="C43" s="98" t="s">
        <v>84</v>
      </c>
      <c r="D43" s="121">
        <v>11</v>
      </c>
      <c r="E43" s="5"/>
      <c r="F43" s="96" t="s">
        <v>82</v>
      </c>
      <c r="G43" s="103"/>
      <c r="H43" s="5"/>
      <c r="I43" s="103"/>
      <c r="J43" s="5"/>
      <c r="K43" s="104"/>
      <c r="L43" s="118"/>
      <c r="M43" s="46"/>
    </row>
    <row r="44" spans="1:13" ht="27.65" customHeight="1">
      <c r="A44" s="135"/>
      <c r="B44" s="189"/>
      <c r="C44" s="98" t="s">
        <v>85</v>
      </c>
      <c r="D44" s="125">
        <v>44</v>
      </c>
      <c r="E44" s="5"/>
      <c r="F44" s="96" t="s">
        <v>82</v>
      </c>
      <c r="G44" s="103"/>
      <c r="H44" s="5"/>
      <c r="I44" s="103"/>
      <c r="J44" s="5"/>
      <c r="K44" s="104"/>
      <c r="L44" s="118"/>
      <c r="M44" s="46"/>
    </row>
    <row r="45" spans="1:13" ht="27.65" customHeight="1">
      <c r="A45" s="23"/>
      <c r="B45" s="101" t="s">
        <v>86</v>
      </c>
      <c r="C45" s="102" t="s">
        <v>87</v>
      </c>
      <c r="D45" s="105">
        <v>24.7</v>
      </c>
      <c r="E45" s="5"/>
      <c r="F45" s="96" t="s">
        <v>98</v>
      </c>
      <c r="G45" s="103"/>
      <c r="H45" s="5"/>
      <c r="I45" s="103"/>
      <c r="J45" s="5"/>
      <c r="K45" s="104"/>
      <c r="L45" s="118"/>
      <c r="M45" s="46"/>
    </row>
    <row r="46" spans="1:13" ht="27.65" customHeight="1">
      <c r="A46" s="23"/>
      <c r="B46" s="101" t="s">
        <v>88</v>
      </c>
      <c r="C46" s="102"/>
      <c r="D46" s="122">
        <v>1</v>
      </c>
      <c r="E46" s="5"/>
      <c r="F46" s="96" t="s">
        <v>81</v>
      </c>
      <c r="G46" s="103"/>
      <c r="H46" s="5"/>
      <c r="I46" s="103"/>
      <c r="J46" s="5"/>
      <c r="K46" s="104"/>
      <c r="L46" s="118"/>
      <c r="M46" s="46"/>
    </row>
    <row r="47" spans="1:13" ht="27.65" customHeight="1">
      <c r="A47" s="23"/>
      <c r="B47" s="101" t="s">
        <v>89</v>
      </c>
      <c r="C47" s="102" t="s">
        <v>92</v>
      </c>
      <c r="D47" s="122">
        <v>1</v>
      </c>
      <c r="E47" s="5"/>
      <c r="F47" s="96" t="s">
        <v>81</v>
      </c>
      <c r="G47" s="103"/>
      <c r="H47" s="5"/>
      <c r="I47" s="103"/>
      <c r="J47" s="5"/>
      <c r="K47" s="104"/>
      <c r="L47" s="118"/>
      <c r="M47" s="46"/>
    </row>
    <row r="48" spans="1:13" ht="27.65" customHeight="1">
      <c r="A48" s="23"/>
      <c r="B48" s="101" t="s">
        <v>90</v>
      </c>
      <c r="C48" s="102" t="s">
        <v>93</v>
      </c>
      <c r="D48" s="122">
        <v>1</v>
      </c>
      <c r="E48" s="5"/>
      <c r="F48" s="96" t="s">
        <v>81</v>
      </c>
      <c r="G48" s="103"/>
      <c r="H48" s="5"/>
      <c r="I48" s="103"/>
      <c r="J48" s="5"/>
      <c r="K48" s="104"/>
      <c r="L48" s="118"/>
      <c r="M48" s="46"/>
    </row>
    <row r="49" spans="1:14" ht="27.65" customHeight="1">
      <c r="A49" s="23"/>
      <c r="B49" s="101" t="s">
        <v>94</v>
      </c>
      <c r="C49" s="102"/>
      <c r="D49" s="122">
        <v>1</v>
      </c>
      <c r="E49" s="5"/>
      <c r="F49" s="96" t="s">
        <v>81</v>
      </c>
      <c r="G49" s="103"/>
      <c r="H49" s="5"/>
      <c r="I49" s="103"/>
      <c r="J49" s="5"/>
      <c r="K49" s="104"/>
      <c r="L49" s="118"/>
      <c r="M49" s="46"/>
    </row>
    <row r="50" spans="1:14" ht="27.65" customHeight="1">
      <c r="A50" s="23"/>
      <c r="B50" s="101" t="s">
        <v>95</v>
      </c>
      <c r="C50" s="102" t="s">
        <v>96</v>
      </c>
      <c r="D50" s="122">
        <v>1</v>
      </c>
      <c r="E50" s="5"/>
      <c r="F50" s="96" t="s">
        <v>81</v>
      </c>
      <c r="G50" s="103"/>
      <c r="H50" s="5"/>
      <c r="I50" s="103"/>
      <c r="J50" s="5"/>
      <c r="K50" s="104"/>
      <c r="L50" s="118"/>
      <c r="M50" s="46"/>
    </row>
    <row r="51" spans="1:14" ht="27.65" customHeight="1">
      <c r="A51" s="23"/>
      <c r="B51" s="101" t="s">
        <v>97</v>
      </c>
      <c r="C51" s="102"/>
      <c r="D51" s="122">
        <v>1</v>
      </c>
      <c r="E51" s="5"/>
      <c r="F51" s="96" t="s">
        <v>81</v>
      </c>
      <c r="G51" s="103"/>
      <c r="H51" s="5"/>
      <c r="I51" s="103"/>
      <c r="J51" s="5"/>
      <c r="K51" s="104"/>
      <c r="L51" s="118"/>
      <c r="M51" s="46"/>
    </row>
    <row r="52" spans="1:14" ht="27.65" customHeight="1">
      <c r="A52" s="23"/>
      <c r="B52" s="101"/>
      <c r="C52" s="123" t="s">
        <v>8</v>
      </c>
      <c r="D52" s="122"/>
      <c r="E52" s="5"/>
      <c r="F52" s="96"/>
      <c r="G52" s="103"/>
      <c r="H52" s="5"/>
      <c r="I52" s="103"/>
      <c r="J52" s="5"/>
      <c r="K52" s="104"/>
      <c r="L52" s="118"/>
      <c r="M52" s="46"/>
    </row>
    <row r="53" spans="1:14" ht="27.65" customHeight="1">
      <c r="A53" s="23"/>
      <c r="B53" s="97"/>
      <c r="C53" s="102"/>
      <c r="D53" s="105"/>
      <c r="E53" s="5"/>
      <c r="F53" s="96"/>
      <c r="G53" s="103"/>
      <c r="H53" s="5"/>
      <c r="I53" s="103"/>
      <c r="J53" s="5"/>
      <c r="K53" s="104"/>
      <c r="L53" s="118"/>
      <c r="M53" s="46"/>
    </row>
    <row r="54" spans="1:14" s="1" customFormat="1" ht="27.65" hidden="1" customHeight="1">
      <c r="A54" s="126" t="s">
        <v>102</v>
      </c>
      <c r="B54" s="97" t="s">
        <v>101</v>
      </c>
      <c r="C54" s="113" t="s">
        <v>103</v>
      </c>
      <c r="D54" s="114"/>
      <c r="E54" s="95"/>
      <c r="F54" s="96"/>
      <c r="G54" s="103"/>
      <c r="H54" s="5"/>
      <c r="I54" s="103"/>
      <c r="J54" s="5"/>
      <c r="K54" s="104"/>
      <c r="L54" s="118"/>
      <c r="M54" s="46"/>
      <c r="N54" s="127" t="s">
        <v>104</v>
      </c>
    </row>
    <row r="55" spans="1:14" s="1" customFormat="1" ht="27.65" hidden="1" customHeight="1">
      <c r="A55" s="94"/>
      <c r="B55" s="187" t="s">
        <v>108</v>
      </c>
      <c r="C55" s="113" t="s">
        <v>110</v>
      </c>
      <c r="D55" s="120">
        <v>3</v>
      </c>
      <c r="E55" s="95"/>
      <c r="F55" s="96" t="s">
        <v>99</v>
      </c>
      <c r="G55" s="103">
        <f>M55*L55</f>
        <v>0</v>
      </c>
      <c r="H55" s="5"/>
      <c r="I55" s="103">
        <f t="shared" ref="I55:I64" si="0">ROUNDDOWN(D55*G55,0)</f>
        <v>0</v>
      </c>
      <c r="J55" s="5"/>
      <c r="K55" s="104" t="s">
        <v>74</v>
      </c>
      <c r="L55" s="118">
        <f t="shared" ref="L55:L79" si="1">$M$3</f>
        <v>0</v>
      </c>
      <c r="M55" s="46">
        <v>26375</v>
      </c>
    </row>
    <row r="56" spans="1:14" ht="27.65" hidden="1" customHeight="1">
      <c r="A56" s="23"/>
      <c r="B56" s="188"/>
      <c r="C56" s="98" t="s">
        <v>84</v>
      </c>
      <c r="D56" s="121">
        <v>11</v>
      </c>
      <c r="E56" s="5"/>
      <c r="F56" s="96" t="s">
        <v>82</v>
      </c>
      <c r="G56" s="124">
        <f>ROUND(M56*L56,0)</f>
        <v>0</v>
      </c>
      <c r="H56" s="5"/>
      <c r="I56" s="103">
        <f t="shared" si="0"/>
        <v>0</v>
      </c>
      <c r="J56" s="5"/>
      <c r="K56" s="104" t="s">
        <v>74</v>
      </c>
      <c r="L56" s="118">
        <f t="shared" si="1"/>
        <v>0</v>
      </c>
      <c r="M56" s="46">
        <v>1306</v>
      </c>
    </row>
    <row r="57" spans="1:14" ht="27.65" hidden="1" customHeight="1">
      <c r="A57" s="88"/>
      <c r="B57" s="189"/>
      <c r="C57" s="98" t="s">
        <v>85</v>
      </c>
      <c r="D57" s="125">
        <v>44</v>
      </c>
      <c r="E57" s="5"/>
      <c r="F57" s="96" t="s">
        <v>82</v>
      </c>
      <c r="G57" s="103">
        <f t="shared" ref="G57:G64" si="2">M57*L57</f>
        <v>0</v>
      </c>
      <c r="H57" s="5"/>
      <c r="I57" s="103">
        <f t="shared" si="0"/>
        <v>0</v>
      </c>
      <c r="J57" s="5"/>
      <c r="K57" s="104" t="s">
        <v>74</v>
      </c>
      <c r="L57" s="118">
        <f t="shared" si="1"/>
        <v>0</v>
      </c>
      <c r="M57" s="46">
        <v>622</v>
      </c>
    </row>
    <row r="58" spans="1:14" ht="27.65" hidden="1" customHeight="1">
      <c r="A58" s="23"/>
      <c r="B58" s="101" t="s">
        <v>86</v>
      </c>
      <c r="C58" s="102" t="s">
        <v>87</v>
      </c>
      <c r="D58" s="105">
        <v>56.6</v>
      </c>
      <c r="E58" s="5"/>
      <c r="F58" s="96" t="s">
        <v>98</v>
      </c>
      <c r="G58" s="103">
        <f t="shared" si="2"/>
        <v>0</v>
      </c>
      <c r="H58" s="5"/>
      <c r="I58" s="103">
        <f t="shared" si="0"/>
        <v>0</v>
      </c>
      <c r="J58" s="5"/>
      <c r="K58" s="104" t="s">
        <v>74</v>
      </c>
      <c r="L58" s="118">
        <f t="shared" si="1"/>
        <v>0</v>
      </c>
      <c r="M58" s="46">
        <v>550</v>
      </c>
    </row>
    <row r="59" spans="1:14" ht="27.65" hidden="1" customHeight="1">
      <c r="A59" s="23"/>
      <c r="B59" s="101" t="s">
        <v>88</v>
      </c>
      <c r="C59" s="102"/>
      <c r="D59" s="122">
        <v>1</v>
      </c>
      <c r="E59" s="5"/>
      <c r="F59" s="96" t="s">
        <v>81</v>
      </c>
      <c r="G59" s="103">
        <f t="shared" si="2"/>
        <v>0</v>
      </c>
      <c r="H59" s="5"/>
      <c r="I59" s="103">
        <f t="shared" si="0"/>
        <v>0</v>
      </c>
      <c r="J59" s="5"/>
      <c r="K59" s="104" t="s">
        <v>74</v>
      </c>
      <c r="L59" s="118">
        <f t="shared" si="1"/>
        <v>0</v>
      </c>
      <c r="M59" s="46">
        <v>16206</v>
      </c>
    </row>
    <row r="60" spans="1:14" ht="27.65" hidden="1" customHeight="1">
      <c r="A60" s="23"/>
      <c r="B60" s="101" t="s">
        <v>89</v>
      </c>
      <c r="C60" s="102" t="s">
        <v>92</v>
      </c>
      <c r="D60" s="122">
        <v>1</v>
      </c>
      <c r="E60" s="5"/>
      <c r="F60" s="96" t="s">
        <v>81</v>
      </c>
      <c r="G60" s="103">
        <f t="shared" si="2"/>
        <v>0</v>
      </c>
      <c r="H60" s="5"/>
      <c r="I60" s="103">
        <f t="shared" si="0"/>
        <v>0</v>
      </c>
      <c r="J60" s="5"/>
      <c r="K60" s="104" t="s">
        <v>74</v>
      </c>
      <c r="L60" s="118">
        <f t="shared" si="1"/>
        <v>0</v>
      </c>
      <c r="M60" s="46">
        <v>198000</v>
      </c>
    </row>
    <row r="61" spans="1:14" ht="27.65" hidden="1" customHeight="1">
      <c r="A61" s="23"/>
      <c r="B61" s="101" t="s">
        <v>90</v>
      </c>
      <c r="C61" s="102" t="s">
        <v>93</v>
      </c>
      <c r="D61" s="122">
        <v>1</v>
      </c>
      <c r="E61" s="5"/>
      <c r="F61" s="96" t="s">
        <v>81</v>
      </c>
      <c r="G61" s="103">
        <f t="shared" si="2"/>
        <v>0</v>
      </c>
      <c r="H61" s="5"/>
      <c r="I61" s="103">
        <f t="shared" si="0"/>
        <v>0</v>
      </c>
      <c r="J61" s="5"/>
      <c r="K61" s="104" t="s">
        <v>74</v>
      </c>
      <c r="L61" s="118">
        <f t="shared" si="1"/>
        <v>0</v>
      </c>
      <c r="M61" s="46">
        <v>77000</v>
      </c>
    </row>
    <row r="62" spans="1:14" ht="27.65" hidden="1" customHeight="1">
      <c r="A62" s="23"/>
      <c r="B62" s="101" t="s">
        <v>94</v>
      </c>
      <c r="C62" s="102"/>
      <c r="D62" s="122">
        <v>1</v>
      </c>
      <c r="E62" s="5"/>
      <c r="F62" s="96" t="s">
        <v>81</v>
      </c>
      <c r="G62" s="103">
        <f t="shared" si="2"/>
        <v>0</v>
      </c>
      <c r="H62" s="5"/>
      <c r="I62" s="103">
        <f t="shared" si="0"/>
        <v>0</v>
      </c>
      <c r="J62" s="5"/>
      <c r="K62" s="104" t="s">
        <v>74</v>
      </c>
      <c r="L62" s="118">
        <f t="shared" si="1"/>
        <v>0</v>
      </c>
      <c r="M62" s="46">
        <v>77000</v>
      </c>
    </row>
    <row r="63" spans="1:14" ht="27.65" hidden="1" customHeight="1">
      <c r="A63" s="23"/>
      <c r="B63" s="101" t="s">
        <v>95</v>
      </c>
      <c r="C63" s="102" t="s">
        <v>96</v>
      </c>
      <c r="D63" s="122">
        <v>1</v>
      </c>
      <c r="E63" s="5"/>
      <c r="F63" s="96" t="s">
        <v>81</v>
      </c>
      <c r="G63" s="103">
        <f t="shared" si="2"/>
        <v>0</v>
      </c>
      <c r="H63" s="5"/>
      <c r="I63" s="103">
        <f t="shared" si="0"/>
        <v>0</v>
      </c>
      <c r="J63" s="5"/>
      <c r="K63" s="104" t="s">
        <v>74</v>
      </c>
      <c r="L63" s="118">
        <f t="shared" si="1"/>
        <v>0</v>
      </c>
      <c r="M63" s="46">
        <v>44000</v>
      </c>
    </row>
    <row r="64" spans="1:14" ht="27.65" hidden="1" customHeight="1">
      <c r="A64" s="23"/>
      <c r="B64" s="101" t="s">
        <v>97</v>
      </c>
      <c r="C64" s="102"/>
      <c r="D64" s="122">
        <v>1</v>
      </c>
      <c r="E64" s="5"/>
      <c r="F64" s="96" t="s">
        <v>81</v>
      </c>
      <c r="G64" s="103">
        <f t="shared" si="2"/>
        <v>0</v>
      </c>
      <c r="H64" s="5"/>
      <c r="I64" s="103">
        <f t="shared" si="0"/>
        <v>0</v>
      </c>
      <c r="J64" s="5"/>
      <c r="K64" s="104" t="s">
        <v>74</v>
      </c>
      <c r="L64" s="118">
        <f t="shared" si="1"/>
        <v>0</v>
      </c>
      <c r="M64" s="46">
        <v>27500</v>
      </c>
    </row>
    <row r="65" spans="1:14" ht="27.65" hidden="1" customHeight="1">
      <c r="A65" s="23"/>
      <c r="B65" s="101"/>
      <c r="C65" s="123" t="s">
        <v>8</v>
      </c>
      <c r="D65" s="122"/>
      <c r="E65" s="5"/>
      <c r="F65" s="96"/>
      <c r="G65" s="103"/>
      <c r="H65" s="5"/>
      <c r="I65" s="128">
        <f>SUM(I55:I64)</f>
        <v>0</v>
      </c>
      <c r="J65" s="5"/>
      <c r="K65" s="104"/>
      <c r="L65" s="118"/>
      <c r="M65" s="46"/>
    </row>
    <row r="66" spans="1:14" ht="27.65" hidden="1" customHeight="1">
      <c r="A66" s="23"/>
      <c r="B66" s="101"/>
      <c r="C66" s="102"/>
      <c r="D66" s="122"/>
      <c r="E66" s="5"/>
      <c r="F66" s="106"/>
      <c r="G66" s="103"/>
      <c r="H66" s="5"/>
      <c r="I66" s="103"/>
      <c r="J66" s="5"/>
      <c r="K66" s="104"/>
      <c r="L66" s="118"/>
      <c r="M66" s="46"/>
    </row>
    <row r="67" spans="1:14" s="1" customFormat="1" ht="27.65" hidden="1" customHeight="1">
      <c r="A67" s="126" t="s">
        <v>105</v>
      </c>
      <c r="B67" s="97" t="s">
        <v>106</v>
      </c>
      <c r="C67" s="113" t="s">
        <v>107</v>
      </c>
      <c r="D67" s="114"/>
      <c r="E67" s="95"/>
      <c r="F67" s="96"/>
      <c r="G67" s="103"/>
      <c r="H67" s="5"/>
      <c r="I67" s="103"/>
      <c r="J67" s="5"/>
      <c r="K67" s="104"/>
      <c r="L67" s="118"/>
      <c r="M67" s="46"/>
      <c r="N67" s="127" t="s">
        <v>104</v>
      </c>
    </row>
    <row r="68" spans="1:14" s="1" customFormat="1" ht="27.65" hidden="1" customHeight="1">
      <c r="A68" s="94"/>
      <c r="B68" s="187" t="s">
        <v>108</v>
      </c>
      <c r="C68" s="113" t="s">
        <v>111</v>
      </c>
      <c r="D68" s="120">
        <v>1</v>
      </c>
      <c r="E68" s="95"/>
      <c r="F68" s="96" t="s">
        <v>99</v>
      </c>
      <c r="G68" s="103">
        <f>M68*L68</f>
        <v>0</v>
      </c>
      <c r="H68" s="5"/>
      <c r="I68" s="103">
        <f t="shared" ref="I68:I79" si="3">ROUNDDOWN(D68*G68,0)</f>
        <v>0</v>
      </c>
      <c r="J68" s="5"/>
      <c r="K68" s="104" t="s">
        <v>74</v>
      </c>
      <c r="L68" s="118">
        <f t="shared" si="1"/>
        <v>0</v>
      </c>
      <c r="M68" s="46">
        <v>12637</v>
      </c>
    </row>
    <row r="69" spans="1:14" s="1" customFormat="1" ht="27.65" hidden="1" customHeight="1">
      <c r="A69" s="94"/>
      <c r="B69" s="188"/>
      <c r="C69" s="113" t="s">
        <v>112</v>
      </c>
      <c r="D69" s="120">
        <v>1</v>
      </c>
      <c r="E69" s="95"/>
      <c r="F69" s="96" t="s">
        <v>99</v>
      </c>
      <c r="G69" s="103">
        <f>M69*L69</f>
        <v>0</v>
      </c>
      <c r="H69" s="5"/>
      <c r="I69" s="103">
        <f>ROUNDDOWN(D69*G69,0)</f>
        <v>0</v>
      </c>
      <c r="J69" s="5"/>
      <c r="K69" s="104" t="s">
        <v>74</v>
      </c>
      <c r="L69" s="118">
        <f t="shared" si="1"/>
        <v>0</v>
      </c>
      <c r="M69" s="46">
        <v>28462</v>
      </c>
    </row>
    <row r="70" spans="1:14" ht="27.65" hidden="1" customHeight="1">
      <c r="A70" s="23"/>
      <c r="B70" s="188"/>
      <c r="C70" s="98" t="s">
        <v>84</v>
      </c>
      <c r="D70" s="125">
        <v>11</v>
      </c>
      <c r="E70" s="5"/>
      <c r="F70" s="96" t="s">
        <v>82</v>
      </c>
      <c r="G70" s="124">
        <f>ROUND(M70*L70,0)</f>
        <v>0</v>
      </c>
      <c r="H70" s="5"/>
      <c r="I70" s="103">
        <f t="shared" si="3"/>
        <v>0</v>
      </c>
      <c r="J70" s="5"/>
      <c r="K70" s="104" t="s">
        <v>74</v>
      </c>
      <c r="L70" s="118">
        <f t="shared" si="1"/>
        <v>0</v>
      </c>
      <c r="M70" s="46">
        <v>1306</v>
      </c>
    </row>
    <row r="71" spans="1:14" ht="27.65" hidden="1" customHeight="1">
      <c r="A71" s="88"/>
      <c r="B71" s="188"/>
      <c r="C71" s="98" t="s">
        <v>85</v>
      </c>
      <c r="D71" s="125">
        <v>11</v>
      </c>
      <c r="E71" s="5"/>
      <c r="F71" s="96" t="s">
        <v>82</v>
      </c>
      <c r="G71" s="103">
        <f>M71*L71</f>
        <v>0</v>
      </c>
      <c r="H71" s="5"/>
      <c r="I71" s="103">
        <f>ROUNDDOWN(D71*G71,0)</f>
        <v>0</v>
      </c>
      <c r="J71" s="5"/>
      <c r="K71" s="104" t="s">
        <v>74</v>
      </c>
      <c r="L71" s="118">
        <f t="shared" si="1"/>
        <v>0</v>
      </c>
      <c r="M71" s="46">
        <v>622</v>
      </c>
    </row>
    <row r="72" spans="1:14" ht="27.65" hidden="1" customHeight="1">
      <c r="A72" s="88"/>
      <c r="B72" s="189"/>
      <c r="C72" s="98" t="s">
        <v>113</v>
      </c>
      <c r="D72" s="125">
        <v>22</v>
      </c>
      <c r="E72" s="5"/>
      <c r="F72" s="96" t="s">
        <v>82</v>
      </c>
      <c r="G72" s="103">
        <f t="shared" ref="G72:G79" si="4">M72*L72</f>
        <v>0</v>
      </c>
      <c r="H72" s="5"/>
      <c r="I72" s="103">
        <f t="shared" si="3"/>
        <v>0</v>
      </c>
      <c r="J72" s="5"/>
      <c r="K72" s="104" t="s">
        <v>74</v>
      </c>
      <c r="L72" s="118">
        <f t="shared" si="1"/>
        <v>0</v>
      </c>
      <c r="M72" s="46">
        <v>820</v>
      </c>
    </row>
    <row r="73" spans="1:14" ht="27.65" hidden="1" customHeight="1">
      <c r="A73" s="23"/>
      <c r="B73" s="101" t="s">
        <v>86</v>
      </c>
      <c r="C73" s="102" t="s">
        <v>87</v>
      </c>
      <c r="D73" s="105">
        <v>53.5</v>
      </c>
      <c r="E73" s="5"/>
      <c r="F73" s="96" t="s">
        <v>98</v>
      </c>
      <c r="G73" s="103">
        <f t="shared" si="4"/>
        <v>0</v>
      </c>
      <c r="H73" s="5"/>
      <c r="I73" s="103">
        <f t="shared" si="3"/>
        <v>0</v>
      </c>
      <c r="J73" s="5"/>
      <c r="K73" s="104" t="s">
        <v>74</v>
      </c>
      <c r="L73" s="118">
        <f t="shared" si="1"/>
        <v>0</v>
      </c>
      <c r="M73" s="46">
        <v>550</v>
      </c>
    </row>
    <row r="74" spans="1:14" ht="27.65" hidden="1" customHeight="1">
      <c r="A74" s="23"/>
      <c r="B74" s="101" t="s">
        <v>88</v>
      </c>
      <c r="C74" s="102"/>
      <c r="D74" s="122">
        <v>1</v>
      </c>
      <c r="E74" s="5"/>
      <c r="F74" s="96" t="s">
        <v>81</v>
      </c>
      <c r="G74" s="103">
        <f t="shared" si="4"/>
        <v>0</v>
      </c>
      <c r="H74" s="5"/>
      <c r="I74" s="103">
        <f t="shared" si="3"/>
        <v>0</v>
      </c>
      <c r="J74" s="5"/>
      <c r="K74" s="104" t="s">
        <v>74</v>
      </c>
      <c r="L74" s="118">
        <f t="shared" si="1"/>
        <v>0</v>
      </c>
      <c r="M74" s="46">
        <v>11308</v>
      </c>
    </row>
    <row r="75" spans="1:14" ht="27.65" hidden="1" customHeight="1">
      <c r="A75" s="23"/>
      <c r="B75" s="101" t="s">
        <v>89</v>
      </c>
      <c r="C75" s="102" t="s">
        <v>92</v>
      </c>
      <c r="D75" s="122">
        <v>1</v>
      </c>
      <c r="E75" s="5"/>
      <c r="F75" s="96" t="s">
        <v>81</v>
      </c>
      <c r="G75" s="103">
        <f t="shared" si="4"/>
        <v>0</v>
      </c>
      <c r="H75" s="5"/>
      <c r="I75" s="103">
        <f t="shared" si="3"/>
        <v>0</v>
      </c>
      <c r="J75" s="5"/>
      <c r="K75" s="104" t="s">
        <v>74</v>
      </c>
      <c r="L75" s="118">
        <f t="shared" si="1"/>
        <v>0</v>
      </c>
      <c r="M75" s="46">
        <v>253000</v>
      </c>
    </row>
    <row r="76" spans="1:14" ht="27.65" hidden="1" customHeight="1">
      <c r="A76" s="23"/>
      <c r="B76" s="101" t="s">
        <v>90</v>
      </c>
      <c r="C76" s="102" t="s">
        <v>93</v>
      </c>
      <c r="D76" s="122">
        <v>1</v>
      </c>
      <c r="E76" s="5"/>
      <c r="F76" s="96" t="s">
        <v>81</v>
      </c>
      <c r="G76" s="103">
        <f t="shared" si="4"/>
        <v>0</v>
      </c>
      <c r="H76" s="5"/>
      <c r="I76" s="103">
        <f t="shared" si="3"/>
        <v>0</v>
      </c>
      <c r="J76" s="5"/>
      <c r="K76" s="104" t="s">
        <v>74</v>
      </c>
      <c r="L76" s="118">
        <f t="shared" si="1"/>
        <v>0</v>
      </c>
      <c r="M76" s="46">
        <v>99000</v>
      </c>
    </row>
    <row r="77" spans="1:14" ht="27.65" hidden="1" customHeight="1">
      <c r="A77" s="23"/>
      <c r="B77" s="101" t="s">
        <v>94</v>
      </c>
      <c r="C77" s="102"/>
      <c r="D77" s="122">
        <v>1</v>
      </c>
      <c r="E77" s="5"/>
      <c r="F77" s="96" t="s">
        <v>81</v>
      </c>
      <c r="G77" s="103">
        <f t="shared" si="4"/>
        <v>0</v>
      </c>
      <c r="H77" s="5"/>
      <c r="I77" s="103">
        <f t="shared" si="3"/>
        <v>0</v>
      </c>
      <c r="J77" s="5"/>
      <c r="K77" s="104" t="s">
        <v>74</v>
      </c>
      <c r="L77" s="118">
        <f t="shared" si="1"/>
        <v>0</v>
      </c>
      <c r="M77" s="46">
        <v>99000</v>
      </c>
    </row>
    <row r="78" spans="1:14" ht="27.65" hidden="1" customHeight="1">
      <c r="A78" s="23"/>
      <c r="B78" s="101" t="s">
        <v>95</v>
      </c>
      <c r="C78" s="102" t="s">
        <v>96</v>
      </c>
      <c r="D78" s="122">
        <v>1</v>
      </c>
      <c r="E78" s="5"/>
      <c r="F78" s="96" t="s">
        <v>81</v>
      </c>
      <c r="G78" s="103">
        <f t="shared" si="4"/>
        <v>0</v>
      </c>
      <c r="H78" s="5"/>
      <c r="I78" s="103">
        <f t="shared" si="3"/>
        <v>0</v>
      </c>
      <c r="J78" s="5"/>
      <c r="K78" s="104" t="s">
        <v>74</v>
      </c>
      <c r="L78" s="118">
        <f t="shared" si="1"/>
        <v>0</v>
      </c>
      <c r="M78" s="46">
        <v>38500</v>
      </c>
    </row>
    <row r="79" spans="1:14" ht="27.65" hidden="1" customHeight="1">
      <c r="A79" s="23"/>
      <c r="B79" s="101" t="s">
        <v>97</v>
      </c>
      <c r="C79" s="102"/>
      <c r="D79" s="122">
        <v>1</v>
      </c>
      <c r="E79" s="5"/>
      <c r="F79" s="96" t="s">
        <v>81</v>
      </c>
      <c r="G79" s="103">
        <f t="shared" si="4"/>
        <v>0</v>
      </c>
      <c r="H79" s="5"/>
      <c r="I79" s="103">
        <f t="shared" si="3"/>
        <v>0</v>
      </c>
      <c r="J79" s="5"/>
      <c r="K79" s="104" t="s">
        <v>74</v>
      </c>
      <c r="L79" s="118">
        <f t="shared" si="1"/>
        <v>0</v>
      </c>
      <c r="M79" s="46">
        <v>27500</v>
      </c>
    </row>
    <row r="80" spans="1:14" ht="27.65" hidden="1" customHeight="1">
      <c r="A80" s="23"/>
      <c r="B80" s="101"/>
      <c r="C80" s="123" t="s">
        <v>8</v>
      </c>
      <c r="D80" s="122"/>
      <c r="E80" s="5"/>
      <c r="F80" s="96"/>
      <c r="G80" s="103"/>
      <c r="H80" s="5"/>
      <c r="I80" s="128">
        <f>SUM(I68:I79)</f>
        <v>0</v>
      </c>
      <c r="J80" s="5"/>
      <c r="K80" s="104"/>
      <c r="L80" s="118"/>
      <c r="M80" s="46"/>
    </row>
    <row r="81" spans="1:14" ht="27.65" customHeight="1">
      <c r="A81" s="23"/>
      <c r="B81" s="101"/>
      <c r="C81" s="123"/>
      <c r="D81" s="122"/>
      <c r="E81" s="5"/>
      <c r="F81" s="106"/>
      <c r="G81" s="103"/>
      <c r="H81" s="5"/>
      <c r="I81" s="103"/>
      <c r="J81" s="5"/>
      <c r="K81" s="104"/>
      <c r="L81" s="118"/>
      <c r="M81" s="46"/>
    </row>
    <row r="82" spans="1:14" ht="27.65" customHeight="1">
      <c r="A82" s="133"/>
      <c r="B82" s="156"/>
      <c r="C82" s="157"/>
      <c r="D82" s="120"/>
      <c r="E82" s="132"/>
      <c r="F82" s="96"/>
      <c r="G82" s="103"/>
      <c r="H82" s="5"/>
      <c r="I82" s="103"/>
      <c r="J82" s="5"/>
      <c r="K82" s="104"/>
      <c r="L82" s="118"/>
      <c r="M82" s="46"/>
    </row>
    <row r="83" spans="1:14" ht="27.65" customHeight="1">
      <c r="A83" s="133"/>
      <c r="B83" s="156"/>
      <c r="C83" s="157"/>
      <c r="D83" s="120"/>
      <c r="E83" s="132"/>
      <c r="F83" s="96"/>
      <c r="G83" s="103"/>
      <c r="H83" s="5"/>
      <c r="I83" s="103"/>
      <c r="J83" s="5"/>
      <c r="K83" s="104"/>
      <c r="L83" s="118"/>
      <c r="M83" s="46"/>
    </row>
    <row r="84" spans="1:14" ht="27.65" customHeight="1">
      <c r="A84" s="133"/>
      <c r="B84" s="156"/>
      <c r="C84" s="157"/>
      <c r="D84" s="120"/>
      <c r="E84" s="132"/>
      <c r="F84" s="96"/>
      <c r="G84" s="103"/>
      <c r="H84" s="5"/>
      <c r="I84" s="103"/>
      <c r="J84" s="5"/>
      <c r="K84" s="104"/>
      <c r="L84" s="118"/>
      <c r="M84" s="46"/>
    </row>
    <row r="85" spans="1:14" ht="27.65" customHeight="1">
      <c r="A85" s="35"/>
      <c r="B85" s="149"/>
      <c r="C85" s="162"/>
      <c r="D85" s="163"/>
      <c r="E85" s="10"/>
      <c r="F85" s="152"/>
      <c r="G85" s="143"/>
      <c r="H85" s="10"/>
      <c r="I85" s="143"/>
      <c r="J85" s="10"/>
      <c r="K85" s="144"/>
      <c r="L85" s="145"/>
      <c r="M85" s="46"/>
    </row>
    <row r="86" spans="1:14" s="1" customFormat="1" ht="27.65" customHeight="1">
      <c r="A86" s="190" t="s">
        <v>13</v>
      </c>
      <c r="B86" s="191"/>
      <c r="C86" s="131" t="s">
        <v>14</v>
      </c>
      <c r="D86" s="190" t="s">
        <v>15</v>
      </c>
      <c r="E86" s="191"/>
      <c r="F86" s="11" t="s">
        <v>16</v>
      </c>
      <c r="G86" s="190" t="s">
        <v>17</v>
      </c>
      <c r="H86" s="191"/>
      <c r="I86" s="192" t="s">
        <v>18</v>
      </c>
      <c r="J86" s="193"/>
      <c r="K86" s="190" t="s">
        <v>19</v>
      </c>
      <c r="L86" s="191"/>
    </row>
    <row r="87" spans="1:14" s="1" customFormat="1" ht="27.65" customHeight="1">
      <c r="A87" s="126" t="s">
        <v>102</v>
      </c>
      <c r="B87" s="97" t="s">
        <v>115</v>
      </c>
      <c r="C87" s="113" t="s">
        <v>133</v>
      </c>
      <c r="D87" s="114"/>
      <c r="E87" s="95"/>
      <c r="F87" s="96"/>
      <c r="G87" s="103"/>
      <c r="H87" s="5"/>
      <c r="I87" s="103"/>
      <c r="J87" s="5"/>
      <c r="K87" s="104"/>
      <c r="L87" s="118"/>
      <c r="M87" s="46"/>
      <c r="N87" s="127"/>
    </row>
    <row r="88" spans="1:14" s="1" customFormat="1" ht="27.65" customHeight="1">
      <c r="A88" s="134"/>
      <c r="B88" s="187" t="s">
        <v>108</v>
      </c>
      <c r="C88" s="6" t="s">
        <v>116</v>
      </c>
      <c r="D88" s="122">
        <v>1</v>
      </c>
      <c r="E88" s="130"/>
      <c r="F88" s="106" t="s">
        <v>99</v>
      </c>
      <c r="G88" s="103"/>
      <c r="H88" s="5"/>
      <c r="I88" s="103"/>
      <c r="J88" s="5"/>
      <c r="K88" s="104"/>
      <c r="L88" s="118"/>
      <c r="M88" s="46"/>
    </row>
    <row r="89" spans="1:14" s="1" customFormat="1" ht="27.65" customHeight="1">
      <c r="A89" s="138"/>
      <c r="B89" s="188"/>
      <c r="C89" s="113" t="s">
        <v>117</v>
      </c>
      <c r="D89" s="120">
        <v>1</v>
      </c>
      <c r="E89" s="95"/>
      <c r="F89" s="96" t="s">
        <v>99</v>
      </c>
      <c r="G89" s="103"/>
      <c r="H89" s="5"/>
      <c r="I89" s="103"/>
      <c r="J89" s="5"/>
      <c r="K89" s="104"/>
      <c r="L89" s="118"/>
      <c r="M89" s="46"/>
    </row>
    <row r="90" spans="1:14" s="1" customFormat="1" ht="27.65" customHeight="1">
      <c r="A90" s="138"/>
      <c r="B90" s="188"/>
      <c r="C90" s="164" t="s">
        <v>118</v>
      </c>
      <c r="D90" s="165">
        <v>1</v>
      </c>
      <c r="E90" s="139"/>
      <c r="F90" s="106" t="s">
        <v>99</v>
      </c>
      <c r="G90" s="103"/>
      <c r="H90" s="5"/>
      <c r="I90" s="103"/>
      <c r="J90" s="5"/>
      <c r="K90" s="104"/>
      <c r="L90" s="118"/>
      <c r="M90" s="46"/>
    </row>
    <row r="91" spans="1:14" s="1" customFormat="1" ht="27.65" customHeight="1">
      <c r="A91" s="138"/>
      <c r="B91" s="188"/>
      <c r="C91" s="113" t="s">
        <v>119</v>
      </c>
      <c r="D91" s="122">
        <v>2</v>
      </c>
      <c r="E91" s="130"/>
      <c r="F91" s="96" t="s">
        <v>99</v>
      </c>
      <c r="G91" s="103"/>
      <c r="H91" s="132"/>
      <c r="I91" s="140"/>
      <c r="J91" s="132"/>
      <c r="K91" s="141"/>
      <c r="L91" s="142"/>
      <c r="M91" s="46"/>
    </row>
    <row r="92" spans="1:14" ht="27.65" customHeight="1">
      <c r="A92" s="136"/>
      <c r="B92" s="188"/>
      <c r="C92" s="98" t="s">
        <v>84</v>
      </c>
      <c r="D92" s="125">
        <v>55</v>
      </c>
      <c r="E92" s="5"/>
      <c r="F92" s="96" t="s">
        <v>82</v>
      </c>
      <c r="G92" s="103"/>
      <c r="H92" s="5"/>
      <c r="I92" s="103"/>
      <c r="J92" s="5"/>
      <c r="K92" s="104"/>
      <c r="L92" s="118"/>
      <c r="M92" s="46"/>
    </row>
    <row r="93" spans="1:14" ht="27.65" customHeight="1">
      <c r="A93" s="137"/>
      <c r="B93" s="188"/>
      <c r="C93" s="98" t="s">
        <v>85</v>
      </c>
      <c r="D93" s="125">
        <v>44</v>
      </c>
      <c r="E93" s="5"/>
      <c r="F93" s="96" t="s">
        <v>82</v>
      </c>
      <c r="G93" s="103"/>
      <c r="H93" s="5"/>
      <c r="I93" s="103"/>
      <c r="J93" s="5"/>
      <c r="K93" s="104"/>
      <c r="L93" s="118"/>
      <c r="M93" s="46"/>
    </row>
    <row r="94" spans="1:14" ht="27.65" customHeight="1">
      <c r="A94" s="135"/>
      <c r="B94" s="189"/>
      <c r="C94" s="98" t="s">
        <v>113</v>
      </c>
      <c r="D94" s="125">
        <v>99</v>
      </c>
      <c r="E94" s="5"/>
      <c r="F94" s="96" t="s">
        <v>82</v>
      </c>
      <c r="G94" s="103"/>
      <c r="H94" s="5"/>
      <c r="I94" s="103"/>
      <c r="J94" s="5"/>
      <c r="K94" s="104"/>
      <c r="L94" s="118"/>
      <c r="M94" s="46"/>
    </row>
    <row r="95" spans="1:14" ht="27.65" customHeight="1">
      <c r="A95" s="23"/>
      <c r="B95" s="101" t="s">
        <v>86</v>
      </c>
      <c r="C95" s="102" t="s">
        <v>87</v>
      </c>
      <c r="D95" s="105">
        <v>158.19999999999999</v>
      </c>
      <c r="E95" s="5"/>
      <c r="F95" s="96" t="s">
        <v>98</v>
      </c>
      <c r="G95" s="103"/>
      <c r="H95" s="5"/>
      <c r="I95" s="103"/>
      <c r="J95" s="5"/>
      <c r="K95" s="104"/>
      <c r="L95" s="118"/>
      <c r="M95" s="46"/>
    </row>
    <row r="96" spans="1:14" ht="27.65" customHeight="1">
      <c r="A96" s="23"/>
      <c r="B96" s="101" t="s">
        <v>88</v>
      </c>
      <c r="C96" s="102"/>
      <c r="D96" s="122">
        <v>1</v>
      </c>
      <c r="E96" s="5"/>
      <c r="F96" s="96" t="s">
        <v>81</v>
      </c>
      <c r="G96" s="103"/>
      <c r="H96" s="5"/>
      <c r="I96" s="103"/>
      <c r="J96" s="5"/>
      <c r="K96" s="104"/>
      <c r="L96" s="118"/>
      <c r="M96" s="46"/>
    </row>
    <row r="97" spans="1:14" ht="27.65" customHeight="1">
      <c r="A97" s="23"/>
      <c r="B97" s="101" t="s">
        <v>89</v>
      </c>
      <c r="C97" s="102" t="s">
        <v>127</v>
      </c>
      <c r="D97" s="122">
        <v>1</v>
      </c>
      <c r="E97" s="5"/>
      <c r="F97" s="96" t="s">
        <v>81</v>
      </c>
      <c r="G97" s="103"/>
      <c r="H97" s="5"/>
      <c r="I97" s="103"/>
      <c r="J97" s="5"/>
      <c r="K97" s="104"/>
      <c r="L97" s="118"/>
      <c r="M97" s="46"/>
    </row>
    <row r="98" spans="1:14" ht="27.65" customHeight="1">
      <c r="A98" s="23"/>
      <c r="B98" s="101" t="s">
        <v>90</v>
      </c>
      <c r="C98" s="102" t="s">
        <v>93</v>
      </c>
      <c r="D98" s="122">
        <v>1</v>
      </c>
      <c r="E98" s="5"/>
      <c r="F98" s="96" t="s">
        <v>81</v>
      </c>
      <c r="G98" s="103"/>
      <c r="H98" s="5"/>
      <c r="I98" s="103"/>
      <c r="J98" s="5"/>
      <c r="K98" s="104"/>
      <c r="L98" s="118"/>
      <c r="M98" s="46"/>
    </row>
    <row r="99" spans="1:14" ht="27.65" customHeight="1">
      <c r="A99" s="23"/>
      <c r="B99" s="101" t="s">
        <v>94</v>
      </c>
      <c r="C99" s="102"/>
      <c r="D99" s="122">
        <v>1</v>
      </c>
      <c r="E99" s="5"/>
      <c r="F99" s="96" t="s">
        <v>81</v>
      </c>
      <c r="G99" s="103"/>
      <c r="H99" s="5"/>
      <c r="I99" s="103"/>
      <c r="J99" s="5"/>
      <c r="K99" s="104"/>
      <c r="L99" s="118"/>
      <c r="M99" s="46"/>
    </row>
    <row r="100" spans="1:14" ht="27.65" customHeight="1">
      <c r="A100" s="23"/>
      <c r="B100" s="101" t="s">
        <v>95</v>
      </c>
      <c r="C100" s="102" t="s">
        <v>96</v>
      </c>
      <c r="D100" s="122">
        <v>1</v>
      </c>
      <c r="E100" s="5"/>
      <c r="F100" s="96" t="s">
        <v>81</v>
      </c>
      <c r="G100" s="103"/>
      <c r="H100" s="5"/>
      <c r="I100" s="103"/>
      <c r="J100" s="5"/>
      <c r="K100" s="104"/>
      <c r="L100" s="118"/>
      <c r="M100" s="46"/>
    </row>
    <row r="101" spans="1:14" ht="27.65" customHeight="1">
      <c r="A101" s="23"/>
      <c r="B101" s="101" t="s">
        <v>97</v>
      </c>
      <c r="C101" s="102"/>
      <c r="D101" s="122">
        <v>1</v>
      </c>
      <c r="E101" s="5"/>
      <c r="F101" s="96" t="s">
        <v>81</v>
      </c>
      <c r="G101" s="103"/>
      <c r="H101" s="5"/>
      <c r="I101" s="103"/>
      <c r="J101" s="5"/>
      <c r="K101" s="104"/>
      <c r="L101" s="118"/>
      <c r="M101" s="46"/>
    </row>
    <row r="102" spans="1:14" ht="27.65" customHeight="1">
      <c r="A102" s="23"/>
      <c r="B102" s="101"/>
      <c r="C102" s="123" t="s">
        <v>8</v>
      </c>
      <c r="D102" s="122"/>
      <c r="E102" s="5"/>
      <c r="F102" s="96"/>
      <c r="G102" s="103"/>
      <c r="H102" s="5"/>
      <c r="I102" s="103"/>
      <c r="J102" s="5"/>
      <c r="K102" s="104"/>
      <c r="L102" s="118"/>
      <c r="M102" s="46"/>
    </row>
    <row r="103" spans="1:14" ht="27.65" customHeight="1">
      <c r="A103" s="23"/>
      <c r="B103" s="101"/>
      <c r="C103" s="102"/>
      <c r="D103" s="105"/>
      <c r="E103" s="5"/>
      <c r="F103" s="106"/>
      <c r="G103" s="103"/>
      <c r="H103" s="5"/>
      <c r="I103" s="103"/>
      <c r="J103" s="5"/>
      <c r="K103" s="104"/>
      <c r="L103" s="118"/>
      <c r="M103" s="46"/>
    </row>
    <row r="104" spans="1:14" ht="27.65" customHeight="1">
      <c r="A104" s="133"/>
      <c r="B104" s="156"/>
      <c r="C104" s="158"/>
      <c r="D104" s="114"/>
      <c r="E104" s="132"/>
      <c r="F104" s="96"/>
      <c r="G104" s="103"/>
      <c r="H104" s="5"/>
      <c r="I104" s="103"/>
      <c r="J104" s="5"/>
      <c r="K104" s="104"/>
      <c r="L104" s="118"/>
      <c r="M104" s="46"/>
    </row>
    <row r="105" spans="1:14" ht="27.65" customHeight="1">
      <c r="A105" s="35"/>
      <c r="B105" s="149"/>
      <c r="C105" s="150"/>
      <c r="D105" s="151"/>
      <c r="E105" s="10"/>
      <c r="F105" s="152"/>
      <c r="G105" s="143"/>
      <c r="H105" s="10"/>
      <c r="I105" s="143"/>
      <c r="J105" s="10"/>
      <c r="K105" s="144"/>
      <c r="L105" s="145"/>
      <c r="M105" s="46"/>
    </row>
    <row r="106" spans="1:14" s="1" customFormat="1" ht="27.65" customHeight="1">
      <c r="A106" s="190" t="s">
        <v>13</v>
      </c>
      <c r="B106" s="191"/>
      <c r="C106" s="131" t="s">
        <v>14</v>
      </c>
      <c r="D106" s="190" t="s">
        <v>15</v>
      </c>
      <c r="E106" s="191"/>
      <c r="F106" s="11" t="s">
        <v>16</v>
      </c>
      <c r="G106" s="190" t="s">
        <v>17</v>
      </c>
      <c r="H106" s="191"/>
      <c r="I106" s="192" t="s">
        <v>18</v>
      </c>
      <c r="J106" s="193"/>
      <c r="K106" s="190" t="s">
        <v>19</v>
      </c>
      <c r="L106" s="191"/>
    </row>
    <row r="107" spans="1:14" s="1" customFormat="1" ht="27.65" customHeight="1">
      <c r="A107" s="126" t="s">
        <v>105</v>
      </c>
      <c r="B107" s="97" t="s">
        <v>121</v>
      </c>
      <c r="C107" s="113" t="s">
        <v>122</v>
      </c>
      <c r="D107" s="114"/>
      <c r="E107" s="95"/>
      <c r="F107" s="96"/>
      <c r="G107" s="103"/>
      <c r="H107" s="5"/>
      <c r="I107" s="103"/>
      <c r="J107" s="5"/>
      <c r="K107" s="104"/>
      <c r="L107" s="118"/>
      <c r="M107" s="46"/>
      <c r="N107" s="127"/>
    </row>
    <row r="108" spans="1:14" s="1" customFormat="1" ht="27.65" customHeight="1">
      <c r="A108" s="134"/>
      <c r="B108" s="187" t="s">
        <v>108</v>
      </c>
      <c r="C108" s="113" t="s">
        <v>123</v>
      </c>
      <c r="D108" s="120">
        <v>3</v>
      </c>
      <c r="E108" s="95"/>
      <c r="F108" s="96" t="s">
        <v>99</v>
      </c>
      <c r="G108" s="103"/>
      <c r="H108" s="5"/>
      <c r="I108" s="103"/>
      <c r="J108" s="5"/>
      <c r="K108" s="104"/>
      <c r="L108" s="118"/>
      <c r="M108" s="46"/>
    </row>
    <row r="109" spans="1:14" ht="27.65" customHeight="1">
      <c r="A109" s="136"/>
      <c r="B109" s="188"/>
      <c r="C109" s="98" t="s">
        <v>84</v>
      </c>
      <c r="D109" s="125">
        <v>27.5</v>
      </c>
      <c r="E109" s="5"/>
      <c r="F109" s="96" t="s">
        <v>82</v>
      </c>
      <c r="G109" s="103"/>
      <c r="H109" s="5"/>
      <c r="I109" s="103"/>
      <c r="J109" s="5"/>
      <c r="K109" s="104"/>
      <c r="L109" s="118"/>
      <c r="M109" s="46"/>
    </row>
    <row r="110" spans="1:14" ht="27.65" customHeight="1">
      <c r="A110" s="137"/>
      <c r="B110" s="188"/>
      <c r="C110" s="98" t="s">
        <v>85</v>
      </c>
      <c r="D110" s="125">
        <v>27.5</v>
      </c>
      <c r="E110" s="5"/>
      <c r="F110" s="96" t="s">
        <v>82</v>
      </c>
      <c r="G110" s="103"/>
      <c r="H110" s="5"/>
      <c r="I110" s="103"/>
      <c r="J110" s="5"/>
      <c r="K110" s="104"/>
      <c r="L110" s="118"/>
      <c r="M110" s="46"/>
    </row>
    <row r="111" spans="1:14" ht="27.65" customHeight="1">
      <c r="A111" s="135"/>
      <c r="B111" s="189"/>
      <c r="C111" s="98" t="s">
        <v>113</v>
      </c>
      <c r="D111" s="125">
        <v>44</v>
      </c>
      <c r="E111" s="5"/>
      <c r="F111" s="96" t="s">
        <v>82</v>
      </c>
      <c r="G111" s="103"/>
      <c r="H111" s="5"/>
      <c r="I111" s="103"/>
      <c r="J111" s="5"/>
      <c r="K111" s="104"/>
      <c r="L111" s="118"/>
      <c r="M111" s="46"/>
    </row>
    <row r="112" spans="1:14" ht="27.65" customHeight="1">
      <c r="A112" s="23"/>
      <c r="B112" s="101" t="s">
        <v>86</v>
      </c>
      <c r="C112" s="102" t="s">
        <v>87</v>
      </c>
      <c r="D112" s="105">
        <v>93</v>
      </c>
      <c r="E112" s="5"/>
      <c r="F112" s="96" t="s">
        <v>98</v>
      </c>
      <c r="G112" s="103"/>
      <c r="H112" s="5"/>
      <c r="I112" s="103"/>
      <c r="J112" s="5"/>
      <c r="K112" s="104"/>
      <c r="L112" s="118"/>
      <c r="M112" s="46"/>
    </row>
    <row r="113" spans="1:13" ht="27.65" customHeight="1">
      <c r="A113" s="23"/>
      <c r="B113" s="101" t="s">
        <v>88</v>
      </c>
      <c r="C113" s="102"/>
      <c r="D113" s="122">
        <v>1</v>
      </c>
      <c r="E113" s="5"/>
      <c r="F113" s="96" t="s">
        <v>81</v>
      </c>
      <c r="G113" s="103"/>
      <c r="H113" s="5"/>
      <c r="I113" s="103"/>
      <c r="J113" s="5"/>
      <c r="K113" s="104"/>
      <c r="L113" s="118"/>
      <c r="M113" s="46"/>
    </row>
    <row r="114" spans="1:13" ht="27.65" customHeight="1">
      <c r="A114" s="23"/>
      <c r="B114" s="101" t="s">
        <v>89</v>
      </c>
      <c r="C114" s="102" t="s">
        <v>127</v>
      </c>
      <c r="D114" s="122">
        <v>1</v>
      </c>
      <c r="E114" s="5"/>
      <c r="F114" s="96" t="s">
        <v>81</v>
      </c>
      <c r="G114" s="103"/>
      <c r="H114" s="5"/>
      <c r="I114" s="103"/>
      <c r="J114" s="5"/>
      <c r="K114" s="104"/>
      <c r="L114" s="118"/>
      <c r="M114" s="46"/>
    </row>
    <row r="115" spans="1:13" ht="27.65" customHeight="1">
      <c r="A115" s="23"/>
      <c r="B115" s="101" t="s">
        <v>90</v>
      </c>
      <c r="C115" s="102" t="s">
        <v>93</v>
      </c>
      <c r="D115" s="122">
        <v>1</v>
      </c>
      <c r="E115" s="5"/>
      <c r="F115" s="96" t="s">
        <v>81</v>
      </c>
      <c r="G115" s="103"/>
      <c r="H115" s="5"/>
      <c r="I115" s="103"/>
      <c r="J115" s="5"/>
      <c r="K115" s="104"/>
      <c r="L115" s="118"/>
      <c r="M115" s="46"/>
    </row>
    <row r="116" spans="1:13" ht="27.65" customHeight="1">
      <c r="A116" s="23"/>
      <c r="B116" s="101" t="s">
        <v>94</v>
      </c>
      <c r="C116" s="102"/>
      <c r="D116" s="122">
        <v>1</v>
      </c>
      <c r="E116" s="5"/>
      <c r="F116" s="96" t="s">
        <v>81</v>
      </c>
      <c r="G116" s="103"/>
      <c r="H116" s="5"/>
      <c r="I116" s="103"/>
      <c r="J116" s="5"/>
      <c r="K116" s="104"/>
      <c r="L116" s="118"/>
      <c r="M116" s="46"/>
    </row>
    <row r="117" spans="1:13" ht="27.65" customHeight="1">
      <c r="A117" s="23"/>
      <c r="B117" s="101" t="s">
        <v>95</v>
      </c>
      <c r="C117" s="102" t="s">
        <v>96</v>
      </c>
      <c r="D117" s="122">
        <v>1</v>
      </c>
      <c r="E117" s="5"/>
      <c r="F117" s="96" t="s">
        <v>81</v>
      </c>
      <c r="G117" s="103"/>
      <c r="H117" s="5"/>
      <c r="I117" s="103"/>
      <c r="J117" s="5"/>
      <c r="K117" s="104"/>
      <c r="L117" s="118"/>
      <c r="M117" s="46"/>
    </row>
    <row r="118" spans="1:13" ht="27.65" customHeight="1">
      <c r="A118" s="23"/>
      <c r="B118" s="101" t="s">
        <v>97</v>
      </c>
      <c r="C118" s="102"/>
      <c r="D118" s="122">
        <v>1</v>
      </c>
      <c r="E118" s="5"/>
      <c r="F118" s="96" t="s">
        <v>81</v>
      </c>
      <c r="G118" s="103"/>
      <c r="H118" s="5"/>
      <c r="I118" s="103"/>
      <c r="J118" s="5"/>
      <c r="K118" s="104"/>
      <c r="L118" s="118"/>
      <c r="M118" s="46"/>
    </row>
    <row r="119" spans="1:13" ht="27.65" customHeight="1">
      <c r="A119" s="23"/>
      <c r="B119" s="101"/>
      <c r="C119" s="123" t="s">
        <v>8</v>
      </c>
      <c r="D119" s="122"/>
      <c r="E119" s="5"/>
      <c r="F119" s="96"/>
      <c r="G119" s="103"/>
      <c r="H119" s="5"/>
      <c r="I119" s="103"/>
      <c r="J119" s="5"/>
      <c r="K119" s="104"/>
      <c r="L119" s="118"/>
      <c r="M119" s="46"/>
    </row>
    <row r="120" spans="1:13" ht="27.65" customHeight="1">
      <c r="A120" s="23"/>
      <c r="B120" s="101"/>
      <c r="C120" s="102"/>
      <c r="D120" s="105"/>
      <c r="E120" s="5"/>
      <c r="F120" s="106"/>
      <c r="G120" s="103"/>
      <c r="H120" s="5"/>
      <c r="I120" s="103"/>
      <c r="J120" s="5"/>
      <c r="K120" s="104"/>
      <c r="L120" s="118"/>
      <c r="M120" s="46"/>
    </row>
    <row r="121" spans="1:13" ht="27.65" customHeight="1">
      <c r="A121" s="133"/>
      <c r="B121" s="156"/>
      <c r="C121" s="158"/>
      <c r="D121" s="114"/>
      <c r="E121" s="132"/>
      <c r="F121" s="96"/>
      <c r="G121" s="103"/>
      <c r="H121" s="5"/>
      <c r="I121" s="103"/>
      <c r="J121" s="5"/>
      <c r="K121" s="104"/>
      <c r="L121" s="118"/>
      <c r="M121" s="46"/>
    </row>
    <row r="122" spans="1:13" ht="27.65" customHeight="1">
      <c r="A122" s="133"/>
      <c r="B122" s="156"/>
      <c r="C122" s="158"/>
      <c r="D122" s="114"/>
      <c r="E122" s="132"/>
      <c r="F122" s="96"/>
      <c r="G122" s="103"/>
      <c r="H122" s="5"/>
      <c r="I122" s="103"/>
      <c r="J122" s="5"/>
      <c r="K122" s="104"/>
      <c r="L122" s="118"/>
      <c r="M122" s="46"/>
    </row>
    <row r="123" spans="1:13" ht="27.65" customHeight="1">
      <c r="A123" s="133"/>
      <c r="B123" s="156"/>
      <c r="C123" s="158"/>
      <c r="D123" s="114"/>
      <c r="E123" s="132"/>
      <c r="F123" s="96"/>
      <c r="G123" s="103"/>
      <c r="H123" s="5"/>
      <c r="I123" s="103"/>
      <c r="J123" s="5"/>
      <c r="K123" s="104"/>
      <c r="L123" s="118"/>
      <c r="M123" s="46"/>
    </row>
    <row r="124" spans="1:13" ht="27.65" customHeight="1">
      <c r="A124" s="133"/>
      <c r="B124" s="156"/>
      <c r="C124" s="158"/>
      <c r="D124" s="114"/>
      <c r="E124" s="132"/>
      <c r="F124" s="96"/>
      <c r="G124" s="103"/>
      <c r="H124" s="5"/>
      <c r="I124" s="103"/>
      <c r="J124" s="5"/>
      <c r="K124" s="104"/>
      <c r="L124" s="118"/>
      <c r="M124" s="46"/>
    </row>
    <row r="125" spans="1:13" ht="27.65" customHeight="1">
      <c r="A125" s="35"/>
      <c r="B125" s="149"/>
      <c r="C125" s="150"/>
      <c r="D125" s="151"/>
      <c r="E125" s="10"/>
      <c r="F125" s="152"/>
      <c r="G125" s="143"/>
      <c r="H125" s="10"/>
      <c r="I125" s="143"/>
      <c r="J125" s="10"/>
      <c r="K125" s="144"/>
      <c r="L125" s="145"/>
      <c r="M125" s="46"/>
    </row>
    <row r="126" spans="1:13" s="1" customFormat="1" ht="27.65" customHeight="1">
      <c r="A126" s="190" t="s">
        <v>13</v>
      </c>
      <c r="B126" s="191"/>
      <c r="C126" s="131" t="s">
        <v>14</v>
      </c>
      <c r="D126" s="190" t="s">
        <v>15</v>
      </c>
      <c r="E126" s="191"/>
      <c r="F126" s="11" t="s">
        <v>16</v>
      </c>
      <c r="G126" s="190" t="s">
        <v>17</v>
      </c>
      <c r="H126" s="191"/>
      <c r="I126" s="192" t="s">
        <v>18</v>
      </c>
      <c r="J126" s="193"/>
      <c r="K126" s="190" t="s">
        <v>19</v>
      </c>
      <c r="L126" s="191"/>
    </row>
    <row r="127" spans="1:13" s="1" customFormat="1" ht="27.65" customHeight="1">
      <c r="A127" s="126" t="s">
        <v>114</v>
      </c>
      <c r="B127" s="97" t="s">
        <v>124</v>
      </c>
      <c r="C127" s="113" t="s">
        <v>125</v>
      </c>
      <c r="D127" s="114"/>
      <c r="E127" s="95"/>
      <c r="F127" s="96"/>
      <c r="G127" s="103"/>
      <c r="H127" s="5"/>
      <c r="I127" s="103"/>
      <c r="J127" s="5"/>
      <c r="K127" s="104"/>
      <c r="L127" s="118"/>
      <c r="M127" s="46"/>
    </row>
    <row r="128" spans="1:13" s="1" customFormat="1" ht="27.65" customHeight="1">
      <c r="A128" s="138"/>
      <c r="B128" s="187" t="s">
        <v>108</v>
      </c>
      <c r="C128" s="113" t="s">
        <v>126</v>
      </c>
      <c r="D128" s="120">
        <v>1</v>
      </c>
      <c r="E128" s="95"/>
      <c r="F128" s="96" t="s">
        <v>99</v>
      </c>
      <c r="G128" s="103"/>
      <c r="H128" s="5"/>
      <c r="I128" s="103"/>
      <c r="J128" s="5"/>
      <c r="K128" s="104"/>
      <c r="L128" s="118"/>
      <c r="M128" s="46"/>
    </row>
    <row r="129" spans="1:13" ht="27.65" customHeight="1">
      <c r="A129" s="136"/>
      <c r="B129" s="188"/>
      <c r="C129" s="98" t="s">
        <v>84</v>
      </c>
      <c r="D129" s="125">
        <v>16.5</v>
      </c>
      <c r="E129" s="5"/>
      <c r="F129" s="96" t="s">
        <v>82</v>
      </c>
      <c r="G129" s="103"/>
      <c r="H129" s="5"/>
      <c r="I129" s="103"/>
      <c r="J129" s="5"/>
      <c r="K129" s="104"/>
      <c r="L129" s="118"/>
      <c r="M129" s="46"/>
    </row>
    <row r="130" spans="1:13" ht="27.65" customHeight="1">
      <c r="A130" s="135"/>
      <c r="B130" s="189"/>
      <c r="C130" s="98" t="s">
        <v>85</v>
      </c>
      <c r="D130" s="125">
        <v>11</v>
      </c>
      <c r="E130" s="5"/>
      <c r="F130" s="96" t="s">
        <v>82</v>
      </c>
      <c r="G130" s="103"/>
      <c r="H130" s="5"/>
      <c r="I130" s="103"/>
      <c r="J130" s="5"/>
      <c r="K130" s="104"/>
      <c r="L130" s="118"/>
      <c r="M130" s="46"/>
    </row>
    <row r="131" spans="1:13" ht="27.65" customHeight="1">
      <c r="A131" s="23"/>
      <c r="B131" s="101" t="s">
        <v>86</v>
      </c>
      <c r="C131" s="102" t="s">
        <v>87</v>
      </c>
      <c r="D131" s="105">
        <v>38.799999999999997</v>
      </c>
      <c r="E131" s="5"/>
      <c r="F131" s="96" t="s">
        <v>98</v>
      </c>
      <c r="G131" s="103"/>
      <c r="H131" s="5"/>
      <c r="I131" s="103"/>
      <c r="J131" s="5"/>
      <c r="K131" s="104"/>
      <c r="L131" s="118"/>
      <c r="M131" s="46"/>
    </row>
    <row r="132" spans="1:13" ht="27.65" customHeight="1">
      <c r="A132" s="23"/>
      <c r="B132" s="101" t="s">
        <v>88</v>
      </c>
      <c r="C132" s="102"/>
      <c r="D132" s="122">
        <v>1</v>
      </c>
      <c r="E132" s="5"/>
      <c r="F132" s="96" t="s">
        <v>81</v>
      </c>
      <c r="G132" s="103"/>
      <c r="H132" s="5"/>
      <c r="I132" s="103"/>
      <c r="J132" s="5"/>
      <c r="K132" s="104"/>
      <c r="L132" s="118"/>
      <c r="M132" s="46"/>
    </row>
    <row r="133" spans="1:13" ht="27.65" customHeight="1">
      <c r="A133" s="23"/>
      <c r="B133" s="101" t="s">
        <v>89</v>
      </c>
      <c r="C133" s="102" t="s">
        <v>127</v>
      </c>
      <c r="D133" s="122">
        <v>1</v>
      </c>
      <c r="E133" s="5"/>
      <c r="F133" s="96" t="s">
        <v>81</v>
      </c>
      <c r="G133" s="103"/>
      <c r="H133" s="5"/>
      <c r="I133" s="103"/>
      <c r="J133" s="5"/>
      <c r="K133" s="104"/>
      <c r="L133" s="118"/>
      <c r="M133" s="46"/>
    </row>
    <row r="134" spans="1:13" ht="27.65" customHeight="1">
      <c r="A134" s="23"/>
      <c r="B134" s="101" t="s">
        <v>90</v>
      </c>
      <c r="C134" s="102" t="s">
        <v>93</v>
      </c>
      <c r="D134" s="122">
        <v>1</v>
      </c>
      <c r="E134" s="5"/>
      <c r="F134" s="96" t="s">
        <v>81</v>
      </c>
      <c r="G134" s="103"/>
      <c r="H134" s="5"/>
      <c r="I134" s="103"/>
      <c r="J134" s="5"/>
      <c r="K134" s="104"/>
      <c r="L134" s="118"/>
      <c r="M134" s="46"/>
    </row>
    <row r="135" spans="1:13" ht="27.65" customHeight="1">
      <c r="A135" s="23"/>
      <c r="B135" s="101" t="s">
        <v>94</v>
      </c>
      <c r="C135" s="102"/>
      <c r="D135" s="122">
        <v>1</v>
      </c>
      <c r="E135" s="5"/>
      <c r="F135" s="96" t="s">
        <v>81</v>
      </c>
      <c r="G135" s="103"/>
      <c r="H135" s="5"/>
      <c r="I135" s="103"/>
      <c r="J135" s="5"/>
      <c r="K135" s="104"/>
      <c r="L135" s="118"/>
      <c r="M135" s="46"/>
    </row>
    <row r="136" spans="1:13" ht="27.65" customHeight="1">
      <c r="A136" s="23"/>
      <c r="B136" s="101" t="s">
        <v>95</v>
      </c>
      <c r="C136" s="102" t="s">
        <v>96</v>
      </c>
      <c r="D136" s="122">
        <v>1</v>
      </c>
      <c r="E136" s="5"/>
      <c r="F136" s="96" t="s">
        <v>81</v>
      </c>
      <c r="G136" s="103"/>
      <c r="H136" s="5"/>
      <c r="I136" s="103"/>
      <c r="J136" s="5"/>
      <c r="K136" s="104"/>
      <c r="L136" s="118"/>
      <c r="M136" s="46"/>
    </row>
    <row r="137" spans="1:13" ht="27.65" customHeight="1">
      <c r="A137" s="23"/>
      <c r="B137" s="101" t="s">
        <v>97</v>
      </c>
      <c r="C137" s="102"/>
      <c r="D137" s="122">
        <v>1</v>
      </c>
      <c r="E137" s="5"/>
      <c r="F137" s="96" t="s">
        <v>81</v>
      </c>
      <c r="G137" s="103"/>
      <c r="H137" s="5"/>
      <c r="I137" s="103"/>
      <c r="J137" s="5"/>
      <c r="K137" s="104"/>
      <c r="L137" s="118"/>
      <c r="M137" s="46"/>
    </row>
    <row r="138" spans="1:13" ht="27.65" customHeight="1">
      <c r="A138" s="23"/>
      <c r="B138" s="101"/>
      <c r="C138" s="123" t="s">
        <v>8</v>
      </c>
      <c r="D138" s="122"/>
      <c r="E138" s="5"/>
      <c r="F138" s="96"/>
      <c r="G138" s="103"/>
      <c r="H138" s="5"/>
      <c r="I138" s="103"/>
      <c r="J138" s="5"/>
      <c r="K138" s="104"/>
      <c r="L138" s="118"/>
      <c r="M138" s="46"/>
    </row>
    <row r="139" spans="1:13" ht="27.65" customHeight="1">
      <c r="A139" s="23"/>
      <c r="B139" s="101"/>
      <c r="C139" s="159"/>
      <c r="D139" s="160"/>
      <c r="E139" s="5"/>
      <c r="F139" s="106"/>
      <c r="G139" s="103"/>
      <c r="H139" s="5"/>
      <c r="I139" s="103"/>
      <c r="J139" s="5"/>
      <c r="K139" s="104"/>
      <c r="L139" s="118"/>
      <c r="M139" s="46"/>
    </row>
    <row r="140" spans="1:13" ht="27.65" customHeight="1">
      <c r="A140" s="23"/>
      <c r="B140" s="101"/>
      <c r="C140" s="102"/>
      <c r="D140" s="105"/>
      <c r="E140" s="5"/>
      <c r="F140" s="106"/>
      <c r="G140" s="103"/>
      <c r="H140" s="5"/>
      <c r="I140" s="103"/>
      <c r="J140" s="5"/>
      <c r="K140" s="104"/>
      <c r="L140" s="118"/>
      <c r="M140" s="46"/>
    </row>
    <row r="141" spans="1:13" ht="27.65" customHeight="1">
      <c r="A141" s="23"/>
      <c r="B141" s="101"/>
      <c r="C141" s="102"/>
      <c r="D141" s="105"/>
      <c r="E141" s="5"/>
      <c r="F141" s="106"/>
      <c r="G141" s="103"/>
      <c r="H141" s="5"/>
      <c r="I141" s="103"/>
      <c r="J141" s="5"/>
      <c r="K141" s="104"/>
      <c r="L141" s="118"/>
      <c r="M141" s="46"/>
    </row>
    <row r="142" spans="1:13" ht="27.65" customHeight="1">
      <c r="A142" s="23"/>
      <c r="B142" s="101"/>
      <c r="C142" s="102"/>
      <c r="D142" s="105"/>
      <c r="E142" s="5"/>
      <c r="F142" s="106"/>
      <c r="G142" s="103"/>
      <c r="H142" s="5"/>
      <c r="I142" s="103"/>
      <c r="J142" s="5"/>
      <c r="K142" s="104"/>
      <c r="L142" s="118"/>
      <c r="M142" s="46"/>
    </row>
    <row r="143" spans="1:13" ht="27.65" customHeight="1">
      <c r="A143" s="23"/>
      <c r="B143" s="101"/>
      <c r="C143" s="102"/>
      <c r="D143" s="105"/>
      <c r="E143" s="5"/>
      <c r="F143" s="106"/>
      <c r="G143" s="103"/>
      <c r="H143" s="5"/>
      <c r="I143" s="103"/>
      <c r="J143" s="5"/>
      <c r="K143" s="104"/>
      <c r="L143" s="118"/>
      <c r="M143" s="46"/>
    </row>
    <row r="144" spans="1:13" ht="27.65" customHeight="1">
      <c r="A144" s="23"/>
      <c r="B144" s="101"/>
      <c r="C144" s="102"/>
      <c r="D144" s="105"/>
      <c r="E144" s="5"/>
      <c r="F144" s="106"/>
      <c r="G144" s="103"/>
      <c r="H144" s="5"/>
      <c r="I144" s="103"/>
      <c r="J144" s="5"/>
      <c r="K144" s="104"/>
      <c r="L144" s="118"/>
      <c r="M144" s="46"/>
    </row>
    <row r="145" spans="1:14" ht="27.65" customHeight="1">
      <c r="A145" s="35"/>
      <c r="B145" s="149"/>
      <c r="C145" s="150"/>
      <c r="D145" s="151"/>
      <c r="E145" s="10"/>
      <c r="F145" s="152"/>
      <c r="G145" s="143"/>
      <c r="H145" s="10"/>
      <c r="I145" s="143"/>
      <c r="J145" s="10"/>
      <c r="K145" s="144"/>
      <c r="L145" s="145"/>
      <c r="M145" s="46"/>
    </row>
    <row r="146" spans="1:14" s="1" customFormat="1" ht="27.65" customHeight="1">
      <c r="A146" s="190" t="s">
        <v>13</v>
      </c>
      <c r="B146" s="191"/>
      <c r="C146" s="131" t="s">
        <v>14</v>
      </c>
      <c r="D146" s="190" t="s">
        <v>15</v>
      </c>
      <c r="E146" s="191"/>
      <c r="F146" s="11" t="s">
        <v>16</v>
      </c>
      <c r="G146" s="190" t="s">
        <v>17</v>
      </c>
      <c r="H146" s="191"/>
      <c r="I146" s="192" t="s">
        <v>18</v>
      </c>
      <c r="J146" s="193"/>
      <c r="K146" s="190" t="s">
        <v>19</v>
      </c>
      <c r="L146" s="191"/>
    </row>
    <row r="147" spans="1:14" s="1" customFormat="1" ht="27.65" customHeight="1">
      <c r="A147" s="153" t="s">
        <v>120</v>
      </c>
      <c r="B147" s="154" t="s">
        <v>128</v>
      </c>
      <c r="C147" s="81" t="s">
        <v>129</v>
      </c>
      <c r="D147" s="155"/>
      <c r="E147" s="129"/>
      <c r="F147" s="43"/>
      <c r="G147" s="146"/>
      <c r="H147" s="82"/>
      <c r="I147" s="146"/>
      <c r="J147" s="82"/>
      <c r="K147" s="147"/>
      <c r="L147" s="148"/>
      <c r="M147" s="46"/>
      <c r="N147" s="127"/>
    </row>
    <row r="148" spans="1:14" s="1" customFormat="1" ht="27.65" customHeight="1">
      <c r="A148" s="134"/>
      <c r="B148" s="187" t="s">
        <v>108</v>
      </c>
      <c r="C148" s="113" t="s">
        <v>130</v>
      </c>
      <c r="D148" s="120">
        <v>1</v>
      </c>
      <c r="E148" s="95"/>
      <c r="F148" s="96" t="s">
        <v>99</v>
      </c>
      <c r="G148" s="103"/>
      <c r="H148" s="5"/>
      <c r="I148" s="103"/>
      <c r="J148" s="5"/>
      <c r="K148" s="104"/>
      <c r="L148" s="118"/>
      <c r="M148" s="46"/>
    </row>
    <row r="149" spans="1:14" s="1" customFormat="1" ht="27.65" customHeight="1">
      <c r="A149" s="138"/>
      <c r="B149" s="188"/>
      <c r="C149" s="113" t="s">
        <v>131</v>
      </c>
      <c r="D149" s="120">
        <v>1</v>
      </c>
      <c r="E149" s="95"/>
      <c r="F149" s="96" t="s">
        <v>99</v>
      </c>
      <c r="G149" s="103"/>
      <c r="H149" s="5"/>
      <c r="I149" s="103"/>
      <c r="J149" s="5"/>
      <c r="K149" s="104"/>
      <c r="L149" s="118"/>
      <c r="M149" s="46"/>
    </row>
    <row r="150" spans="1:14" ht="27.65" customHeight="1">
      <c r="A150" s="136"/>
      <c r="B150" s="188"/>
      <c r="C150" s="98" t="s">
        <v>84</v>
      </c>
      <c r="D150" s="125">
        <v>33</v>
      </c>
      <c r="E150" s="5"/>
      <c r="F150" s="96" t="s">
        <v>82</v>
      </c>
      <c r="G150" s="103"/>
      <c r="H150" s="5"/>
      <c r="I150" s="103"/>
      <c r="J150" s="5"/>
      <c r="K150" s="104"/>
      <c r="L150" s="118"/>
      <c r="M150" s="46"/>
    </row>
    <row r="151" spans="1:14" ht="27.65" customHeight="1">
      <c r="A151" s="137"/>
      <c r="B151" s="188"/>
      <c r="C151" s="98" t="s">
        <v>85</v>
      </c>
      <c r="D151" s="125">
        <v>27.5</v>
      </c>
      <c r="E151" s="5"/>
      <c r="F151" s="96" t="s">
        <v>82</v>
      </c>
      <c r="G151" s="103"/>
      <c r="H151" s="5"/>
      <c r="I151" s="103"/>
      <c r="J151" s="5"/>
      <c r="K151" s="104"/>
      <c r="L151" s="118"/>
      <c r="M151" s="46"/>
    </row>
    <row r="152" spans="1:14" ht="27.65" customHeight="1">
      <c r="A152" s="135"/>
      <c r="B152" s="189"/>
      <c r="C152" s="98" t="s">
        <v>113</v>
      </c>
      <c r="D152" s="125">
        <v>27.5</v>
      </c>
      <c r="E152" s="5"/>
      <c r="F152" s="96" t="s">
        <v>82</v>
      </c>
      <c r="G152" s="103"/>
      <c r="H152" s="5"/>
      <c r="I152" s="103"/>
      <c r="J152" s="5"/>
      <c r="K152" s="104"/>
      <c r="L152" s="118"/>
      <c r="M152" s="46"/>
    </row>
    <row r="153" spans="1:14" ht="27.65" customHeight="1">
      <c r="A153" s="23"/>
      <c r="B153" s="101" t="s">
        <v>86</v>
      </c>
      <c r="C153" s="102" t="s">
        <v>87</v>
      </c>
      <c r="D153" s="105">
        <v>86.2</v>
      </c>
      <c r="E153" s="5"/>
      <c r="F153" s="96" t="s">
        <v>98</v>
      </c>
      <c r="G153" s="103"/>
      <c r="H153" s="5"/>
      <c r="I153" s="103"/>
      <c r="J153" s="5"/>
      <c r="K153" s="104"/>
      <c r="L153" s="118"/>
      <c r="M153" s="46"/>
    </row>
    <row r="154" spans="1:14" ht="27.65" customHeight="1">
      <c r="A154" s="23"/>
      <c r="B154" s="101" t="s">
        <v>88</v>
      </c>
      <c r="C154" s="102"/>
      <c r="D154" s="122">
        <v>1</v>
      </c>
      <c r="E154" s="5"/>
      <c r="F154" s="96" t="s">
        <v>81</v>
      </c>
      <c r="G154" s="103"/>
      <c r="H154" s="5"/>
      <c r="I154" s="103"/>
      <c r="J154" s="5"/>
      <c r="K154" s="104"/>
      <c r="L154" s="118"/>
      <c r="M154" s="46"/>
    </row>
    <row r="155" spans="1:14" ht="27.65" customHeight="1">
      <c r="A155" s="23"/>
      <c r="B155" s="101" t="s">
        <v>89</v>
      </c>
      <c r="C155" s="102" t="s">
        <v>127</v>
      </c>
      <c r="D155" s="122">
        <v>1</v>
      </c>
      <c r="E155" s="5"/>
      <c r="F155" s="96" t="s">
        <v>81</v>
      </c>
      <c r="G155" s="103"/>
      <c r="H155" s="5"/>
      <c r="I155" s="103"/>
      <c r="J155" s="5"/>
      <c r="K155" s="104"/>
      <c r="L155" s="118"/>
      <c r="M155" s="46"/>
    </row>
    <row r="156" spans="1:14" ht="27.65" customHeight="1">
      <c r="A156" s="23"/>
      <c r="B156" s="101" t="s">
        <v>90</v>
      </c>
      <c r="C156" s="102" t="s">
        <v>93</v>
      </c>
      <c r="D156" s="122">
        <v>1</v>
      </c>
      <c r="E156" s="5"/>
      <c r="F156" s="96" t="s">
        <v>81</v>
      </c>
      <c r="G156" s="103"/>
      <c r="H156" s="5"/>
      <c r="I156" s="103"/>
      <c r="J156" s="5"/>
      <c r="K156" s="104"/>
      <c r="L156" s="118"/>
      <c r="M156" s="46"/>
    </row>
    <row r="157" spans="1:14" ht="27.65" customHeight="1">
      <c r="A157" s="23"/>
      <c r="B157" s="101" t="s">
        <v>94</v>
      </c>
      <c r="C157" s="102"/>
      <c r="D157" s="122">
        <v>1</v>
      </c>
      <c r="E157" s="5"/>
      <c r="F157" s="96" t="s">
        <v>81</v>
      </c>
      <c r="G157" s="103"/>
      <c r="H157" s="5"/>
      <c r="I157" s="103"/>
      <c r="J157" s="5"/>
      <c r="K157" s="104"/>
      <c r="L157" s="118"/>
      <c r="M157" s="46"/>
    </row>
    <row r="158" spans="1:14" ht="27.65" customHeight="1">
      <c r="A158" s="23"/>
      <c r="B158" s="101" t="s">
        <v>95</v>
      </c>
      <c r="C158" s="102" t="s">
        <v>96</v>
      </c>
      <c r="D158" s="122">
        <v>1</v>
      </c>
      <c r="E158" s="5"/>
      <c r="F158" s="96" t="s">
        <v>81</v>
      </c>
      <c r="G158" s="103"/>
      <c r="H158" s="5"/>
      <c r="I158" s="103"/>
      <c r="J158" s="5"/>
      <c r="K158" s="104"/>
      <c r="L158" s="118"/>
      <c r="M158" s="46"/>
    </row>
    <row r="159" spans="1:14" ht="27.65" customHeight="1">
      <c r="A159" s="23"/>
      <c r="B159" s="101" t="s">
        <v>97</v>
      </c>
      <c r="C159" s="102"/>
      <c r="D159" s="122">
        <v>1</v>
      </c>
      <c r="E159" s="5"/>
      <c r="F159" s="96" t="s">
        <v>81</v>
      </c>
      <c r="G159" s="103"/>
      <c r="H159" s="5"/>
      <c r="I159" s="103"/>
      <c r="J159" s="5"/>
      <c r="K159" s="104"/>
      <c r="L159" s="118"/>
      <c r="M159" s="46"/>
    </row>
    <row r="160" spans="1:14" ht="27.65" customHeight="1">
      <c r="A160" s="23"/>
      <c r="B160" s="101"/>
      <c r="C160" s="123" t="s">
        <v>8</v>
      </c>
      <c r="D160" s="122"/>
      <c r="E160" s="5"/>
      <c r="F160" s="96"/>
      <c r="G160" s="103"/>
      <c r="H160" s="5"/>
      <c r="I160" s="103"/>
      <c r="J160" s="5"/>
      <c r="K160" s="104"/>
      <c r="L160" s="118"/>
      <c r="M160" s="46"/>
    </row>
    <row r="161" spans="1:13" ht="27.65" customHeight="1">
      <c r="A161" s="23"/>
      <c r="B161" s="101"/>
      <c r="C161" s="102"/>
      <c r="D161" s="105"/>
      <c r="E161" s="5"/>
      <c r="F161" s="106"/>
      <c r="G161" s="103"/>
      <c r="H161" s="5"/>
      <c r="I161" s="103"/>
      <c r="J161" s="5"/>
      <c r="K161" s="104"/>
      <c r="L161" s="118"/>
      <c r="M161" s="46"/>
    </row>
    <row r="162" spans="1:13" ht="27.65" customHeight="1">
      <c r="A162" s="23"/>
      <c r="B162" s="101"/>
      <c r="C162" s="102"/>
      <c r="D162" s="105"/>
      <c r="E162" s="5"/>
      <c r="F162" s="106"/>
      <c r="G162" s="103"/>
      <c r="H162" s="5"/>
      <c r="I162" s="103"/>
      <c r="J162" s="5"/>
      <c r="K162" s="104"/>
      <c r="L162" s="118"/>
      <c r="M162" s="46"/>
    </row>
    <row r="163" spans="1:13" ht="27.65" customHeight="1">
      <c r="A163" s="210" t="s">
        <v>75</v>
      </c>
      <c r="B163" s="211"/>
      <c r="C163" s="91"/>
      <c r="D163" s="107"/>
      <c r="E163" s="108"/>
      <c r="F163" s="11"/>
      <c r="G163" s="109"/>
      <c r="H163" s="108"/>
      <c r="I163" s="110"/>
      <c r="J163" s="108"/>
      <c r="K163" s="109"/>
      <c r="L163" s="111"/>
    </row>
  </sheetData>
  <mergeCells count="75">
    <mergeCell ref="D126:E126"/>
    <mergeCell ref="G126:H126"/>
    <mergeCell ref="I126:J126"/>
    <mergeCell ref="K126:L126"/>
    <mergeCell ref="A146:B146"/>
    <mergeCell ref="D146:E146"/>
    <mergeCell ref="G146:H146"/>
    <mergeCell ref="I146:J146"/>
    <mergeCell ref="K146:L146"/>
    <mergeCell ref="B128:B130"/>
    <mergeCell ref="D86:E86"/>
    <mergeCell ref="G86:H86"/>
    <mergeCell ref="I86:J86"/>
    <mergeCell ref="K86:L86"/>
    <mergeCell ref="A106:B106"/>
    <mergeCell ref="D106:E106"/>
    <mergeCell ref="G106:H106"/>
    <mergeCell ref="I106:J106"/>
    <mergeCell ref="K106:L106"/>
    <mergeCell ref="B88:B94"/>
    <mergeCell ref="A163:B163"/>
    <mergeCell ref="A39:B39"/>
    <mergeCell ref="A13:B13"/>
    <mergeCell ref="A1:L1"/>
    <mergeCell ref="K2:L2"/>
    <mergeCell ref="G3:I3"/>
    <mergeCell ref="G4:I4"/>
    <mergeCell ref="D3:F3"/>
    <mergeCell ref="K20:L20"/>
    <mergeCell ref="I20:J20"/>
    <mergeCell ref="G9:I9"/>
    <mergeCell ref="G10:I10"/>
    <mergeCell ref="A20:B20"/>
    <mergeCell ref="D20:E20"/>
    <mergeCell ref="G20:H20"/>
    <mergeCell ref="B18:C18"/>
    <mergeCell ref="A19:C19"/>
    <mergeCell ref="B16:C16"/>
    <mergeCell ref="D16:F16"/>
    <mergeCell ref="D18:F18"/>
    <mergeCell ref="A2:C2"/>
    <mergeCell ref="B6:C6"/>
    <mergeCell ref="B7:C7"/>
    <mergeCell ref="G8:I8"/>
    <mergeCell ref="D2:F2"/>
    <mergeCell ref="G2:J2"/>
    <mergeCell ref="G5:I5"/>
    <mergeCell ref="D8:F8"/>
    <mergeCell ref="D6:F6"/>
    <mergeCell ref="G6:I6"/>
    <mergeCell ref="D7:F7"/>
    <mergeCell ref="G7:I7"/>
    <mergeCell ref="K39:L39"/>
    <mergeCell ref="D39:E39"/>
    <mergeCell ref="G39:H39"/>
    <mergeCell ref="I39:J39"/>
    <mergeCell ref="D5:F5"/>
    <mergeCell ref="D10:F10"/>
    <mergeCell ref="G16:I16"/>
    <mergeCell ref="G13:I13"/>
    <mergeCell ref="G19:I19"/>
    <mergeCell ref="G18:I18"/>
    <mergeCell ref="G15:I15"/>
    <mergeCell ref="G17:I17"/>
    <mergeCell ref="G11:I11"/>
    <mergeCell ref="D11:F11"/>
    <mergeCell ref="D15:F15"/>
    <mergeCell ref="D17:F17"/>
    <mergeCell ref="B148:B152"/>
    <mergeCell ref="B42:B44"/>
    <mergeCell ref="B68:B72"/>
    <mergeCell ref="B55:B57"/>
    <mergeCell ref="B108:B111"/>
    <mergeCell ref="A86:B86"/>
    <mergeCell ref="A126:B126"/>
  </mergeCells>
  <phoneticPr fontId="2"/>
  <printOptions horizontalCentered="1" verticalCentered="1"/>
  <pageMargins left="0.59055118110236227" right="0.59055118110236227" top="0.95" bottom="0.75" header="0.39370078740157483" footer="0.23622047244094491"/>
  <pageSetup paperSize="9" scale="88" orientation="landscape" horizontalDpi="300" verticalDpi="300" r:id="rId1"/>
  <headerFooter alignWithMargins="0">
    <oddHeader>&amp;R&amp;P / &amp;N</oddHeader>
  </headerFooter>
  <rowBreaks count="2" manualBreakCount="2">
    <brk id="19" max="16383" man="1"/>
    <brk id="3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"/>
  <sheetViews>
    <sheetView view="pageBreakPreview" topLeftCell="A7" zoomScaleNormal="100" workbookViewId="0">
      <selection activeCell="C8" sqref="C8"/>
    </sheetView>
  </sheetViews>
  <sheetFormatPr defaultColWidth="9" defaultRowHeight="13"/>
  <cols>
    <col min="1" max="1" width="2.1796875" style="52" customWidth="1"/>
    <col min="2" max="2" width="21.90625" style="52" customWidth="1"/>
    <col min="3" max="3" width="16" style="52" customWidth="1"/>
    <col min="4" max="4" width="10.1796875" style="52" customWidth="1"/>
    <col min="5" max="5" width="17.90625" style="52" customWidth="1"/>
    <col min="6" max="6" width="11" style="52" customWidth="1"/>
    <col min="7" max="16384" width="9" style="52"/>
  </cols>
  <sheetData>
    <row r="1" spans="1:6" ht="16.5" customHeight="1">
      <c r="A1" s="219" t="s">
        <v>52</v>
      </c>
      <c r="B1" s="219"/>
      <c r="C1" s="219"/>
      <c r="D1" s="219"/>
      <c r="E1" s="219"/>
      <c r="F1" s="219"/>
    </row>
    <row r="2" spans="1:6" ht="30.75" customHeight="1"/>
    <row r="3" spans="1:6" ht="16.5" customHeight="1">
      <c r="A3" s="52" t="s">
        <v>24</v>
      </c>
    </row>
    <row r="4" spans="1:6" ht="16.5" customHeight="1"/>
    <row r="5" spans="1:6" ht="16.5" customHeight="1">
      <c r="B5" s="53" t="s">
        <v>25</v>
      </c>
      <c r="C5" s="53" t="s">
        <v>26</v>
      </c>
      <c r="D5" s="53"/>
      <c r="E5" s="53"/>
      <c r="F5" s="53"/>
    </row>
    <row r="6" spans="1:6" ht="16.5" customHeight="1">
      <c r="B6" s="54" t="s">
        <v>27</v>
      </c>
      <c r="C6" s="55" t="e">
        <f>SUM(#REF!)</f>
        <v>#REF!</v>
      </c>
      <c r="D6" s="53" t="s">
        <v>53</v>
      </c>
      <c r="E6" s="55" t="e">
        <f>ROUNDDOWN(C6*(9.5/10),0)</f>
        <v>#REF!</v>
      </c>
      <c r="F6" s="63" t="s">
        <v>28</v>
      </c>
    </row>
    <row r="7" spans="1:6" ht="16.5" customHeight="1">
      <c r="B7" s="54" t="s">
        <v>29</v>
      </c>
      <c r="C7" s="55" t="e">
        <f>#REF!+#REF!</f>
        <v>#REF!</v>
      </c>
      <c r="D7" s="53" t="s">
        <v>54</v>
      </c>
      <c r="E7" s="55" t="e">
        <f>ROUNDDOWN(C7*(9/10),0)</f>
        <v>#REF!</v>
      </c>
      <c r="F7" s="63" t="s">
        <v>30</v>
      </c>
    </row>
    <row r="8" spans="1:6" ht="16.5" customHeight="1">
      <c r="B8" s="54" t="s">
        <v>31</v>
      </c>
      <c r="C8" s="55" t="e">
        <f>SUM(#REF!)</f>
        <v>#REF!</v>
      </c>
      <c r="D8" s="53" t="s">
        <v>55</v>
      </c>
      <c r="E8" s="55" t="e">
        <f>ROUNDDOWN(C8*(7/10),0)</f>
        <v>#REF!</v>
      </c>
      <c r="F8" s="63" t="s">
        <v>32</v>
      </c>
    </row>
    <row r="9" spans="1:6" ht="16.5" customHeight="1">
      <c r="B9" s="54" t="s">
        <v>33</v>
      </c>
      <c r="C9" s="55" t="e">
        <f>#REF!</f>
        <v>#REF!</v>
      </c>
      <c r="D9" s="53" t="s">
        <v>56</v>
      </c>
      <c r="E9" s="56" t="e">
        <f>ROUNDDOWN(C9*(3/10),0)</f>
        <v>#REF!</v>
      </c>
      <c r="F9" s="63" t="s">
        <v>57</v>
      </c>
    </row>
    <row r="10" spans="1:6" ht="16.5" customHeight="1">
      <c r="B10" s="54" t="s">
        <v>34</v>
      </c>
      <c r="C10" s="55" t="e">
        <f>SUM(C6:C9)</f>
        <v>#REF!</v>
      </c>
      <c r="D10" s="53"/>
      <c r="E10" s="56" t="s">
        <v>35</v>
      </c>
      <c r="F10" s="54"/>
    </row>
    <row r="11" spans="1:6" ht="16.5" customHeight="1">
      <c r="B11" s="54" t="s">
        <v>36</v>
      </c>
      <c r="C11" s="55" t="e">
        <f>ROUNDDOWN(C10*0.05,0)</f>
        <v>#REF!</v>
      </c>
      <c r="D11" s="54"/>
      <c r="E11" s="56" t="s">
        <v>37</v>
      </c>
      <c r="F11" s="54"/>
    </row>
    <row r="12" spans="1:6" ht="16.5" customHeight="1">
      <c r="B12" s="53" t="s">
        <v>12</v>
      </c>
      <c r="C12" s="55" t="e">
        <f>SUM(C10:C11)</f>
        <v>#REF!</v>
      </c>
      <c r="D12" s="54"/>
      <c r="E12" s="56" t="s">
        <v>38</v>
      </c>
      <c r="F12" s="54"/>
    </row>
    <row r="13" spans="1:6" ht="16.5" customHeight="1">
      <c r="E13" s="57"/>
    </row>
    <row r="14" spans="1:6" ht="16.5" customHeight="1">
      <c r="E14" s="57"/>
    </row>
    <row r="15" spans="1:6" ht="16.5" customHeight="1" thickBot="1">
      <c r="B15" s="52" t="s">
        <v>39</v>
      </c>
      <c r="E15" s="57"/>
    </row>
    <row r="16" spans="1:6" ht="16.5" customHeight="1" thickTop="1" thickBot="1">
      <c r="B16" s="52" t="s">
        <v>58</v>
      </c>
      <c r="D16" s="58" t="s">
        <v>40</v>
      </c>
      <c r="E16" s="64" t="e">
        <f>SUM(E6:E9)</f>
        <v>#REF!</v>
      </c>
    </row>
    <row r="17" spans="1:5" ht="16.5" customHeight="1" thickTop="1">
      <c r="B17" s="52" t="s">
        <v>59</v>
      </c>
      <c r="E17" s="57"/>
    </row>
    <row r="18" spans="1:5" ht="16.5" customHeight="1">
      <c r="B18" s="52" t="s">
        <v>41</v>
      </c>
      <c r="E18" s="57"/>
    </row>
    <row r="19" spans="1:5" ht="16.5" customHeight="1">
      <c r="B19" s="52" t="s">
        <v>42</v>
      </c>
      <c r="E19" s="59" t="e">
        <f>+C10</f>
        <v>#REF!</v>
      </c>
    </row>
    <row r="20" spans="1:5" ht="16.5" customHeight="1">
      <c r="E20" s="57"/>
    </row>
    <row r="21" spans="1:5" ht="16.5" customHeight="1">
      <c r="B21" s="52" t="s">
        <v>60</v>
      </c>
      <c r="D21" s="60" t="s">
        <v>43</v>
      </c>
      <c r="E21" s="55" t="e">
        <f>ROUNDDOWN(C10*(7/10),0)</f>
        <v>#REF!</v>
      </c>
    </row>
    <row r="22" spans="1:5" ht="16.5" customHeight="1">
      <c r="D22" s="61"/>
      <c r="E22" s="57"/>
    </row>
    <row r="23" spans="1:5" ht="16.5" customHeight="1">
      <c r="B23" s="52" t="s">
        <v>61</v>
      </c>
      <c r="D23" s="60" t="s">
        <v>44</v>
      </c>
      <c r="E23" s="55" t="e">
        <f>ROUNDDOWN(C10*(9/10),0)</f>
        <v>#REF!</v>
      </c>
    </row>
    <row r="24" spans="1:5" ht="16.5" customHeight="1"/>
    <row r="25" spans="1:5" ht="16.5" customHeight="1"/>
    <row r="26" spans="1:5" ht="16.5" customHeight="1">
      <c r="B26" s="62" t="s">
        <v>45</v>
      </c>
      <c r="C26" s="62"/>
    </row>
    <row r="27" spans="1:5" ht="16.5" customHeight="1">
      <c r="B27" s="62" t="s">
        <v>46</v>
      </c>
      <c r="C27" s="62"/>
    </row>
    <row r="28" spans="1:5" ht="16.5" customHeight="1">
      <c r="B28" s="62" t="s">
        <v>47</v>
      </c>
      <c r="C28" s="62"/>
    </row>
    <row r="29" spans="1:5" ht="16.5" customHeight="1"/>
    <row r="30" spans="1:5" ht="16.5" customHeight="1"/>
    <row r="31" spans="1:5" ht="16.5" customHeight="1"/>
    <row r="32" spans="1:5" ht="16.5" customHeight="1">
      <c r="A32" s="52" t="s">
        <v>48</v>
      </c>
    </row>
    <row r="33" spans="2:2" ht="16.5" customHeight="1"/>
    <row r="34" spans="2:2" ht="16.5" customHeight="1">
      <c r="B34" s="52" t="s">
        <v>49</v>
      </c>
    </row>
    <row r="35" spans="2:2" ht="16.5" customHeight="1">
      <c r="B35" s="52" t="s">
        <v>50</v>
      </c>
    </row>
    <row r="36" spans="2:2" ht="16.5" customHeight="1"/>
    <row r="37" spans="2:2" ht="16.5" customHeight="1"/>
  </sheetData>
  <mergeCells count="1">
    <mergeCell ref="A1:F1"/>
  </mergeCells>
  <phoneticPr fontId="2"/>
  <pageMargins left="0.78740157480314965" right="0.51181102362204722" top="0.98425196850393704" bottom="0.98425196850393704" header="0.51181102362204722" footer="0.51181102362204722"/>
  <pageSetup paperSize="9" scale="10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8"/>
  <sheetViews>
    <sheetView view="pageBreakPreview" topLeftCell="A10" zoomScaleNormal="100" workbookViewId="0">
      <selection activeCell="D3" sqref="D3"/>
    </sheetView>
  </sheetViews>
  <sheetFormatPr defaultColWidth="9" defaultRowHeight="13"/>
  <cols>
    <col min="1" max="1" width="2.1796875" style="52" customWidth="1"/>
    <col min="2" max="2" width="21.90625" style="52" customWidth="1"/>
    <col min="3" max="3" width="16" style="52" customWidth="1"/>
    <col min="4" max="4" width="10.1796875" style="52" customWidth="1"/>
    <col min="5" max="5" width="17.90625" style="52" customWidth="1"/>
    <col min="6" max="6" width="11" style="52" customWidth="1"/>
    <col min="7" max="16384" width="9" style="52"/>
  </cols>
  <sheetData>
    <row r="1" spans="1:6" ht="16.5" customHeight="1">
      <c r="A1" s="219" t="s">
        <v>62</v>
      </c>
      <c r="B1" s="219"/>
      <c r="C1" s="219"/>
      <c r="D1" s="219"/>
      <c r="E1" s="219"/>
      <c r="F1" s="219"/>
    </row>
    <row r="2" spans="1:6" ht="30.75" customHeight="1"/>
    <row r="3" spans="1:6" ht="16.5" customHeight="1">
      <c r="A3" s="52" t="s">
        <v>24</v>
      </c>
    </row>
    <row r="4" spans="1:6" ht="16.5" customHeight="1"/>
    <row r="5" spans="1:6" ht="16.5" customHeight="1">
      <c r="B5" s="53" t="s">
        <v>25</v>
      </c>
      <c r="C5" s="53" t="s">
        <v>26</v>
      </c>
      <c r="D5" s="53"/>
      <c r="E5" s="53"/>
      <c r="F5" s="53"/>
    </row>
    <row r="6" spans="1:6" ht="16.5" customHeight="1">
      <c r="B6" s="54" t="s">
        <v>27</v>
      </c>
      <c r="C6" s="55" t="e">
        <f>SUM(#REF!)</f>
        <v>#REF!</v>
      </c>
      <c r="D6" s="53" t="s">
        <v>53</v>
      </c>
      <c r="E6" s="55" t="e">
        <f>ROUNDDOWN(C6*(9.5/10),0)</f>
        <v>#REF!</v>
      </c>
      <c r="F6" s="63" t="s">
        <v>66</v>
      </c>
    </row>
    <row r="7" spans="1:6" ht="16.5" customHeight="1">
      <c r="B7" s="54" t="s">
        <v>29</v>
      </c>
      <c r="C7" s="55" t="e">
        <f>#REF!+#REF!</f>
        <v>#REF!</v>
      </c>
      <c r="D7" s="53" t="s">
        <v>54</v>
      </c>
      <c r="E7" s="55" t="e">
        <f>ROUNDDOWN(C7*(9/10),0)</f>
        <v>#REF!</v>
      </c>
      <c r="F7" s="63" t="s">
        <v>67</v>
      </c>
    </row>
    <row r="8" spans="1:6" ht="16.5" customHeight="1">
      <c r="B8" s="65" t="s">
        <v>63</v>
      </c>
      <c r="C8" s="66"/>
      <c r="D8" s="53" t="s">
        <v>55</v>
      </c>
      <c r="E8" s="55">
        <f>ROUNDDOWN(C8*(7/10),0)</f>
        <v>0</v>
      </c>
      <c r="F8" s="63" t="s">
        <v>68</v>
      </c>
    </row>
    <row r="9" spans="1:6" ht="16.5" customHeight="1">
      <c r="B9" s="54" t="s">
        <v>33</v>
      </c>
      <c r="C9" s="55" t="e">
        <f>#REF!</f>
        <v>#REF!</v>
      </c>
      <c r="D9" s="53" t="s">
        <v>56</v>
      </c>
      <c r="E9" s="56" t="e">
        <f>ROUNDDOWN(C9*(3/10),0)</f>
        <v>#REF!</v>
      </c>
      <c r="F9" s="63" t="s">
        <v>69</v>
      </c>
    </row>
    <row r="10" spans="1:6" ht="16.5" customHeight="1">
      <c r="B10" s="54" t="s">
        <v>64</v>
      </c>
      <c r="C10" s="66"/>
      <c r="D10" s="53" t="s">
        <v>71</v>
      </c>
      <c r="E10" s="56">
        <f>ROUNDDOWN(C10*(3/10),0)</f>
        <v>0</v>
      </c>
      <c r="F10" s="63" t="s">
        <v>70</v>
      </c>
    </row>
    <row r="11" spans="1:6" ht="16.5" customHeight="1">
      <c r="B11" s="54" t="s">
        <v>65</v>
      </c>
      <c r="C11" s="55" t="e">
        <f>SUM(C6:C10)</f>
        <v>#REF!</v>
      </c>
      <c r="D11" s="53"/>
      <c r="E11" s="56" t="s">
        <v>35</v>
      </c>
      <c r="F11" s="54"/>
    </row>
    <row r="12" spans="1:6" ht="16.5" customHeight="1">
      <c r="B12" s="54" t="s">
        <v>36</v>
      </c>
      <c r="C12" s="55" t="e">
        <f>ROUNDDOWN(C11*0.05,0)</f>
        <v>#REF!</v>
      </c>
      <c r="D12" s="54"/>
      <c r="E12" s="56" t="s">
        <v>37</v>
      </c>
      <c r="F12" s="54"/>
    </row>
    <row r="13" spans="1:6" ht="16.5" customHeight="1">
      <c r="B13" s="53" t="s">
        <v>12</v>
      </c>
      <c r="C13" s="55" t="e">
        <f>SUM(C11:C12)</f>
        <v>#REF!</v>
      </c>
      <c r="D13" s="54"/>
      <c r="E13" s="56" t="s">
        <v>38</v>
      </c>
      <c r="F13" s="54"/>
    </row>
    <row r="14" spans="1:6" ht="16.5" customHeight="1">
      <c r="E14" s="57"/>
    </row>
    <row r="15" spans="1:6" ht="16.5" customHeight="1">
      <c r="E15" s="57"/>
    </row>
    <row r="16" spans="1:6" ht="16.5" customHeight="1" thickBot="1">
      <c r="B16" s="52" t="s">
        <v>39</v>
      </c>
      <c r="E16" s="57"/>
    </row>
    <row r="17" spans="2:5" ht="16.5" customHeight="1" thickTop="1" thickBot="1">
      <c r="B17" s="52" t="s">
        <v>72</v>
      </c>
      <c r="D17" s="58" t="s">
        <v>40</v>
      </c>
      <c r="E17" s="64" t="e">
        <f>SUM(E6:E10)</f>
        <v>#REF!</v>
      </c>
    </row>
    <row r="18" spans="2:5" ht="16.5" customHeight="1" thickTop="1">
      <c r="B18" s="52" t="s">
        <v>59</v>
      </c>
      <c r="E18" s="57"/>
    </row>
    <row r="19" spans="2:5" ht="16.5" customHeight="1">
      <c r="B19" s="52" t="s">
        <v>41</v>
      </c>
      <c r="E19" s="57"/>
    </row>
    <row r="20" spans="2:5" ht="16.5" customHeight="1">
      <c r="B20" s="52" t="s">
        <v>73</v>
      </c>
      <c r="E20" s="59" t="e">
        <f>+C11</f>
        <v>#REF!</v>
      </c>
    </row>
    <row r="21" spans="2:5" ht="16.5" customHeight="1">
      <c r="E21" s="57"/>
    </row>
    <row r="22" spans="2:5" ht="16.5" customHeight="1">
      <c r="B22" s="52" t="s">
        <v>60</v>
      </c>
      <c r="D22" s="60" t="s">
        <v>43</v>
      </c>
      <c r="E22" s="55" t="e">
        <f>ROUNDDOWN(C11*(7/10),0)</f>
        <v>#REF!</v>
      </c>
    </row>
    <row r="23" spans="2:5" ht="16.5" customHeight="1">
      <c r="D23" s="61"/>
      <c r="E23" s="57"/>
    </row>
    <row r="24" spans="2:5" ht="16.5" customHeight="1">
      <c r="B24" s="52" t="s">
        <v>61</v>
      </c>
      <c r="D24" s="60" t="s">
        <v>44</v>
      </c>
      <c r="E24" s="55" t="e">
        <f>ROUNDDOWN(C11*(9/10),0)</f>
        <v>#REF!</v>
      </c>
    </row>
    <row r="25" spans="2:5" ht="16.5" customHeight="1"/>
    <row r="26" spans="2:5" ht="16.5" customHeight="1"/>
    <row r="27" spans="2:5" ht="16.5" customHeight="1">
      <c r="B27" s="62" t="s">
        <v>45</v>
      </c>
      <c r="C27" s="62"/>
    </row>
    <row r="28" spans="2:5" ht="16.5" customHeight="1">
      <c r="B28" s="62" t="s">
        <v>46</v>
      </c>
      <c r="C28" s="62"/>
    </row>
    <row r="29" spans="2:5" ht="16.5" customHeight="1">
      <c r="B29" s="62" t="s">
        <v>47</v>
      </c>
      <c r="C29" s="62"/>
    </row>
    <row r="30" spans="2:5" ht="16.5" customHeight="1"/>
    <row r="31" spans="2:5" ht="16.5" customHeight="1"/>
    <row r="32" spans="2:5" ht="16.5" customHeight="1"/>
    <row r="33" spans="1:2" ht="16.5" customHeight="1">
      <c r="A33" s="52" t="s">
        <v>48</v>
      </c>
    </row>
    <row r="34" spans="1:2" ht="16.5" customHeight="1"/>
    <row r="35" spans="1:2" ht="16.5" customHeight="1">
      <c r="B35" s="52" t="s">
        <v>49</v>
      </c>
    </row>
    <row r="36" spans="1:2" ht="16.5" customHeight="1">
      <c r="B36" s="52" t="s">
        <v>50</v>
      </c>
    </row>
    <row r="37" spans="1:2" ht="16.5" customHeight="1"/>
    <row r="38" spans="1:2" ht="16.5" customHeight="1"/>
  </sheetData>
  <mergeCells count="1">
    <mergeCell ref="A1:F1"/>
  </mergeCells>
  <phoneticPr fontId="2"/>
  <pageMargins left="0.78740157480314965" right="0.51181102362204722" top="0.98425196850393704" bottom="0.98425196850393704" header="0.51181102362204722" footer="0.51181102362204722"/>
  <pageSetup paperSize="9" scale="10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表紙</vt:lpstr>
      <vt:lpstr>内訳書</vt:lpstr>
      <vt:lpstr>低入札調査価格</vt:lpstr>
      <vt:lpstr>低入札調査価格 (電気通信工事)</vt:lpstr>
      <vt:lpstr>低入札調査価格!Print_Area</vt:lpstr>
      <vt:lpstr>'低入札調査価格 (電気通信工事)'!Print_Area</vt:lpstr>
      <vt:lpstr>内訳書!Print_Area</vt:lpstr>
      <vt:lpstr>表紙!Print_Area</vt:lpstr>
    </vt:vector>
  </TitlesOfParts>
  <Manager>t-tatebayashi</Manager>
  <Company>NAGANO Pref. Gov't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工事監理委託料算定</dc:title>
  <dc:subject>平成13年度</dc:subject>
  <dc:creator>施設班</dc:creator>
  <cp:lastModifiedBy>柳平　信夫</cp:lastModifiedBy>
  <cp:lastPrinted>2025-10-28T09:41:30Z</cp:lastPrinted>
  <dcterms:created xsi:type="dcterms:W3CDTF">1998-05-20T03:55:56Z</dcterms:created>
  <dcterms:modified xsi:type="dcterms:W3CDTF">2025-11-06T01:08:42Z</dcterms:modified>
  <cp:category>委託料</cp:category>
</cp:coreProperties>
</file>